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atlas306-my.sharepoint.com/personal/adrianclements_adrianclements_com/Documents/AT-IPIC/Tools/drafts/"/>
    </mc:Choice>
  </mc:AlternateContent>
  <xr:revisionPtr revIDLastSave="133" documentId="8_{3BF0624C-FE73-42B1-94CD-DE722163095E}" xr6:coauthVersionLast="45" xr6:coauthVersionMax="45" xr10:uidLastSave="{0C21F468-7FD7-4340-83D6-ED0D32474066}"/>
  <bookViews>
    <workbookView xWindow="1560" yWindow="1140" windowWidth="26670" windowHeight="20460" activeTab="1" xr2:uid="{00000000-000D-0000-FFFF-FFFF00000000}"/>
  </bookViews>
  <sheets>
    <sheet name="Instructions" sheetId="6" r:id="rId1"/>
    <sheet name="Example" sheetId="1" r:id="rId2"/>
    <sheet name="Template" sheetId="7" r:id="rId3"/>
    <sheet name="Roll down menus" sheetId="5" state="hidden" r:id="rId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'Roll down menus'!$C$5:$N$5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TRUE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1" i="7" l="1"/>
  <c r="V21" i="7"/>
  <c r="W21" i="7" s="1"/>
  <c r="X21" i="7"/>
  <c r="Y21" i="7"/>
  <c r="U22" i="7"/>
  <c r="V22" i="7"/>
  <c r="W22" i="7"/>
  <c r="X22" i="7"/>
  <c r="Y22" i="7" s="1"/>
  <c r="U23" i="7"/>
  <c r="V23" i="7"/>
  <c r="W23" i="7" s="1"/>
  <c r="X23" i="7"/>
  <c r="Y23" i="7" s="1"/>
  <c r="U24" i="7"/>
  <c r="V24" i="7"/>
  <c r="W24" i="7" s="1"/>
  <c r="X24" i="7"/>
  <c r="Y24" i="7"/>
  <c r="U25" i="7"/>
  <c r="V25" i="7"/>
  <c r="W25" i="7"/>
  <c r="X25" i="7"/>
  <c r="Y25" i="7" s="1"/>
  <c r="U26" i="7"/>
  <c r="V26" i="7"/>
  <c r="W26" i="7" s="1"/>
  <c r="X26" i="7"/>
  <c r="Y26" i="7" s="1"/>
  <c r="U27" i="7"/>
  <c r="V27" i="7"/>
  <c r="W27" i="7"/>
  <c r="X27" i="7"/>
  <c r="Y27" i="7"/>
  <c r="U28" i="7"/>
  <c r="V28" i="7"/>
  <c r="W28" i="7" s="1"/>
  <c r="X28" i="7"/>
  <c r="Y28" i="7"/>
  <c r="U29" i="7"/>
  <c r="V29" i="7"/>
  <c r="W29" i="7"/>
  <c r="X29" i="7"/>
  <c r="Y29" i="7"/>
  <c r="U30" i="7"/>
  <c r="V30" i="7"/>
  <c r="W30" i="7"/>
  <c r="X30" i="7"/>
  <c r="Y30" i="7" s="1"/>
  <c r="U31" i="7"/>
  <c r="V31" i="7"/>
  <c r="W31" i="7"/>
  <c r="X31" i="7"/>
  <c r="Y31" i="7"/>
  <c r="U32" i="7"/>
  <c r="V32" i="7"/>
  <c r="W32" i="7"/>
  <c r="X32" i="7"/>
  <c r="Y32" i="7"/>
  <c r="U33" i="7"/>
  <c r="V33" i="7"/>
  <c r="W33" i="7"/>
  <c r="X33" i="7"/>
  <c r="Y33" i="7"/>
  <c r="U34" i="7"/>
  <c r="V34" i="7"/>
  <c r="W34" i="7"/>
  <c r="X34" i="7"/>
  <c r="Y34" i="7"/>
  <c r="U35" i="7"/>
  <c r="V35" i="7"/>
  <c r="W35" i="7" s="1"/>
  <c r="X35" i="7"/>
  <c r="Y35" i="7"/>
  <c r="U36" i="7"/>
  <c r="V36" i="7"/>
  <c r="W36" i="7" s="1"/>
  <c r="X36" i="7"/>
  <c r="Y36" i="7"/>
  <c r="T22" i="7"/>
  <c r="T23" i="7"/>
  <c r="T24" i="7"/>
  <c r="T25" i="7"/>
  <c r="T26" i="7"/>
  <c r="T27" i="7"/>
  <c r="T28" i="7"/>
  <c r="T29" i="7"/>
  <c r="T30" i="7"/>
  <c r="T31" i="7"/>
  <c r="T32" i="7"/>
  <c r="T33" i="7"/>
  <c r="T34" i="7"/>
  <c r="T35" i="7"/>
  <c r="T36" i="7"/>
  <c r="Z70" i="7" l="1"/>
  <c r="W70" i="7"/>
  <c r="W46" i="7"/>
  <c r="AD38" i="7"/>
  <c r="AC38" i="7"/>
  <c r="Z38" i="7"/>
  <c r="T21" i="7"/>
  <c r="X20" i="7"/>
  <c r="Y20" i="7" s="1"/>
  <c r="V20" i="7"/>
  <c r="W20" i="7" s="1"/>
  <c r="T20" i="7"/>
  <c r="U20" i="7" s="1"/>
  <c r="Q14" i="7"/>
  <c r="N14" i="7"/>
  <c r="N13" i="7"/>
  <c r="N12" i="7"/>
  <c r="S8" i="7"/>
  <c r="R8" i="7"/>
  <c r="Q8" i="7"/>
  <c r="N8" i="7"/>
  <c r="G6" i="7"/>
  <c r="W38" i="7" l="1"/>
  <c r="U38" i="7"/>
  <c r="Y38" i="7"/>
  <c r="Z54" i="7"/>
  <c r="W54" i="7"/>
  <c r="W62" i="7"/>
  <c r="Z62" i="7"/>
  <c r="Q14" i="1"/>
  <c r="N14" i="1"/>
  <c r="N13" i="1"/>
  <c r="N12" i="1"/>
  <c r="S8" i="1"/>
  <c r="R8" i="1"/>
  <c r="G6" i="1"/>
  <c r="Z74" i="7" l="1"/>
  <c r="W74" i="7"/>
  <c r="T60" i="1"/>
  <c r="W60" i="1" s="1"/>
  <c r="Z60" i="1" s="1"/>
  <c r="T52" i="1"/>
  <c r="W52" i="1" s="1"/>
  <c r="Z70" i="1"/>
  <c r="W70" i="1"/>
  <c r="T67" i="1"/>
  <c r="T59" i="1"/>
  <c r="W59" i="1" s="1"/>
  <c r="Z59" i="1" s="1"/>
  <c r="T51" i="1"/>
  <c r="W51" i="1" s="1"/>
  <c r="Z51" i="1" s="1"/>
  <c r="Z62" i="1" l="1"/>
  <c r="W54" i="1"/>
  <c r="Z52" i="1"/>
  <c r="Z54" i="1" s="1"/>
  <c r="W62" i="1"/>
  <c r="Z38" i="1" l="1"/>
  <c r="W46" i="1"/>
  <c r="Z46" i="1"/>
  <c r="Z74" i="1" l="1"/>
  <c r="T43" i="1"/>
  <c r="V29" i="1"/>
  <c r="W29" i="1" s="1"/>
  <c r="V28" i="1"/>
  <c r="W28" i="1" s="1"/>
  <c r="V27" i="1"/>
  <c r="W27" i="1" s="1"/>
  <c r="V26" i="1"/>
  <c r="W26" i="1" s="1"/>
  <c r="V22" i="1"/>
  <c r="W22" i="1" s="1"/>
  <c r="V23" i="1"/>
  <c r="W23" i="1" s="1"/>
  <c r="V21" i="1"/>
  <c r="W21" i="1" s="1"/>
  <c r="V20" i="1"/>
  <c r="W20" i="1" s="1"/>
  <c r="W38" i="1" l="1"/>
  <c r="W74" i="1" s="1"/>
  <c r="X27" i="1" l="1"/>
  <c r="Y27" i="1" s="1"/>
  <c r="X26" i="1"/>
  <c r="Y26" i="1" s="1"/>
  <c r="X21" i="1"/>
  <c r="Y21" i="1" s="1"/>
  <c r="X22" i="1"/>
  <c r="Y22" i="1" s="1"/>
  <c r="X23" i="1"/>
  <c r="Y23" i="1" s="1"/>
  <c r="X28" i="1"/>
  <c r="Y28" i="1" s="1"/>
  <c r="X29" i="1"/>
  <c r="Y29" i="1" s="1"/>
  <c r="X31" i="1"/>
  <c r="Y31" i="1" s="1"/>
  <c r="X32" i="1"/>
  <c r="Y32" i="1" s="1"/>
  <c r="X33" i="1"/>
  <c r="Y33" i="1" s="1"/>
  <c r="X34" i="1"/>
  <c r="Y34" i="1" s="1"/>
  <c r="X35" i="1"/>
  <c r="Y35" i="1" s="1"/>
  <c r="X36" i="1"/>
  <c r="Y36" i="1" s="1"/>
  <c r="X20" i="1"/>
  <c r="Y20" i="1" s="1"/>
  <c r="T27" i="1"/>
  <c r="U27" i="1" s="1"/>
  <c r="T26" i="1"/>
  <c r="U26" i="1" s="1"/>
  <c r="T21" i="1"/>
  <c r="U21" i="1" s="1"/>
  <c r="T22" i="1"/>
  <c r="U22" i="1" s="1"/>
  <c r="T23" i="1"/>
  <c r="U23" i="1" s="1"/>
  <c r="T28" i="1"/>
  <c r="U28" i="1" s="1"/>
  <c r="T29" i="1"/>
  <c r="U29" i="1" s="1"/>
  <c r="T31" i="1"/>
  <c r="U31" i="1" s="1"/>
  <c r="T20" i="1"/>
  <c r="U20" i="1" s="1"/>
  <c r="P24" i="1"/>
  <c r="O24" i="1"/>
  <c r="N24" i="1"/>
  <c r="M24" i="1"/>
  <c r="L24" i="1"/>
  <c r="K24" i="1"/>
  <c r="Q8" i="1"/>
  <c r="N8" i="1"/>
  <c r="U38" i="1" l="1"/>
  <c r="Y38" i="1"/>
  <c r="AD38" i="1" l="1"/>
  <c r="AC38" i="1"/>
</calcChain>
</file>

<file path=xl/sharedStrings.xml><?xml version="1.0" encoding="utf-8"?>
<sst xmlns="http://schemas.openxmlformats.org/spreadsheetml/2006/main" count="858" uniqueCount="379">
  <si>
    <t>BD</t>
  </si>
  <si>
    <t xml:space="preserve">Month </t>
  </si>
  <si>
    <t>July</t>
  </si>
  <si>
    <t>Description</t>
  </si>
  <si>
    <t>%</t>
  </si>
  <si>
    <t>GJ/t</t>
  </si>
  <si>
    <t>Reheating furnace energy consumption</t>
  </si>
  <si>
    <t xml:space="preserve">Year </t>
  </si>
  <si>
    <t>k€</t>
  </si>
  <si>
    <t>FTE</t>
  </si>
  <si>
    <t>KMP</t>
  </si>
  <si>
    <t>Own dpt</t>
  </si>
  <si>
    <t>Idea origin</t>
  </si>
  <si>
    <t>Service provider Harsco in slab yard</t>
  </si>
  <si>
    <t>AMGPS</t>
  </si>
  <si>
    <t>Segment CTO</t>
  </si>
  <si>
    <t>SUM</t>
  </si>
  <si>
    <t>Descaling pump with variable speed</t>
  </si>
  <si>
    <t>kt</t>
  </si>
  <si>
    <t>Y</t>
  </si>
  <si>
    <t>N</t>
  </si>
  <si>
    <t xml:space="preserve">Total opex spent </t>
  </si>
  <si>
    <t>Total capex spent</t>
  </si>
  <si>
    <t>Contract with maintenance provider renegociated</t>
  </si>
  <si>
    <t>Date of idea creation</t>
  </si>
  <si>
    <t>Date of idea deletion</t>
  </si>
  <si>
    <t>Better quality wear plates side guides downcoiler</t>
  </si>
  <si>
    <t>Safety</t>
  </si>
  <si>
    <t>Period</t>
  </si>
  <si>
    <t>Category</t>
  </si>
  <si>
    <t>Sum unplanned stop</t>
  </si>
  <si>
    <t>Electricity consumption</t>
  </si>
  <si>
    <t>KWh/t</t>
  </si>
  <si>
    <t>WCM</t>
  </si>
  <si>
    <t>Name</t>
  </si>
  <si>
    <t xml:space="preserve">Segment </t>
  </si>
  <si>
    <t xml:space="preserve">Site </t>
  </si>
  <si>
    <t xml:space="preserve">Department </t>
  </si>
  <si>
    <t>Line</t>
  </si>
  <si>
    <t>Yes</t>
  </si>
  <si>
    <t>Head of dpt</t>
  </si>
  <si>
    <t>Head of line</t>
  </si>
  <si>
    <t>Owner</t>
  </si>
  <si>
    <t>kt/m</t>
  </si>
  <si>
    <t>Actual month</t>
  </si>
  <si>
    <t>Delta 
A-B</t>
  </si>
  <si>
    <t>YTD Actual</t>
  </si>
  <si>
    <t>k€/m</t>
  </si>
  <si>
    <t>Remarks</t>
  </si>
  <si>
    <t xml:space="preserve">Remark </t>
  </si>
  <si>
    <t>one % of 341 kt/m with 150 €/t contribution = 511 k€ per month</t>
  </si>
  <si>
    <t>one % of  341 kt/m with 80 €/t between first and second choice = 273 k€ per month</t>
  </si>
  <si>
    <t>one % of  341 kt/m with 160 €/t between first choice and scrap = 545 k€ per month</t>
  </si>
  <si>
    <t>one GJ/t * 341.000 t * 7€ /GJ = 2387 k€/month</t>
  </si>
  <si>
    <t>one kwh/t * 341.000 t * 0.060 € /kwh = 20.4 k€/month</t>
  </si>
  <si>
    <t>one FTE at 53 k€/y or 4.4 k€/month</t>
  </si>
  <si>
    <t>Lack of slabs during 12 hours</t>
  </si>
  <si>
    <t>Delta KPI
Bench - Budget FY</t>
  </si>
  <si>
    <t>Site Name</t>
  </si>
  <si>
    <t>Automation pumping station</t>
  </si>
  <si>
    <t>BD CTO</t>
  </si>
  <si>
    <t>Month of start up</t>
  </si>
  <si>
    <t>Sum of Ebitda impact</t>
  </si>
  <si>
    <t>Is dpt or line bottleneck</t>
  </si>
  <si>
    <t xml:space="preserve">Breakdown of Rougher mill gearbox with a mill stop of 30 hours </t>
  </si>
  <si>
    <t>Number linked with day of creation</t>
  </si>
  <si>
    <t>Vol.</t>
  </si>
  <si>
    <t>unit</t>
  </si>
  <si>
    <t>Others (former months)</t>
  </si>
  <si>
    <t>Month Impact</t>
  </si>
  <si>
    <t>YTD Impact</t>
  </si>
  <si>
    <t>Equipment</t>
  </si>
  <si>
    <t>root cause 2</t>
  </si>
  <si>
    <t>consequence</t>
  </si>
  <si>
    <t># days tool stopped</t>
  </si>
  <si>
    <t>kt product lost (HM, slab, HRC,,,,)</t>
  </si>
  <si>
    <t>Margin lost per kt</t>
  </si>
  <si>
    <t>supply chain impact</t>
  </si>
  <si>
    <t>Main key mitigation action</t>
  </si>
  <si>
    <t>date</t>
  </si>
  <si>
    <t>N°</t>
  </si>
  <si>
    <t>Number of Serious occurrencies</t>
  </si>
  <si>
    <t xml:space="preserve">Number of fatalities               </t>
  </si>
  <si>
    <t xml:space="preserve">Number of LTIs                    </t>
  </si>
  <si>
    <t>Process (f.e. pickling line 3)</t>
  </si>
  <si>
    <t>Action included in B2015</t>
  </si>
  <si>
    <t>KPI 
Unit</t>
  </si>
  <si>
    <t>Value per KPI unit (monthly update with controlling)</t>
  </si>
  <si>
    <t>Hours of H&amp;S training</t>
  </si>
  <si>
    <t>Monthly update by head of department and above (illustrative example)</t>
  </si>
  <si>
    <t xml:space="preserve">Actions </t>
  </si>
  <si>
    <t>Gains (+)
Loss (-) Actual  month on top of last year</t>
  </si>
  <si>
    <t>root cause 1</t>
  </si>
  <si>
    <t>Gains (+)
Loss (-) Bench - Budget FY                 (Monthly Stakes)</t>
  </si>
  <si>
    <t>BU's</t>
  </si>
  <si>
    <t>Main cause</t>
  </si>
  <si>
    <t>Fire</t>
  </si>
  <si>
    <t>Operations</t>
  </si>
  <si>
    <t>Explosion</t>
  </si>
  <si>
    <t>Natural catastrophe</t>
  </si>
  <si>
    <t>Process safety</t>
  </si>
  <si>
    <t>MINING</t>
  </si>
  <si>
    <t>Production stoppage</t>
  </si>
  <si>
    <t>Quality</t>
  </si>
  <si>
    <t>R&amp;D</t>
  </si>
  <si>
    <t>Collapse</t>
  </si>
  <si>
    <t>Design</t>
  </si>
  <si>
    <t>Machinery failure</t>
  </si>
  <si>
    <t>Inspection</t>
  </si>
  <si>
    <t>Geotechnical</t>
  </si>
  <si>
    <t>Prototype</t>
  </si>
  <si>
    <t>workmanship</t>
  </si>
  <si>
    <t>Obsolescence</t>
  </si>
  <si>
    <t>Other</t>
  </si>
  <si>
    <t>Event Type</t>
  </si>
  <si>
    <t xml:space="preserve">sub equipment </t>
  </si>
  <si>
    <t>KPI Bench mark value</t>
  </si>
  <si>
    <t>KPI A2014 value</t>
  </si>
  <si>
    <t>KPI A2015 value  (Baseline)</t>
  </si>
  <si>
    <t>KPI B2016 value
FY</t>
  </si>
  <si>
    <t>KPI B2016 value for actual month</t>
  </si>
  <si>
    <t>KPI Achieved value in actual month</t>
  </si>
  <si>
    <t>Delta KPI
 Actual month - Baseline</t>
  </si>
  <si>
    <t>Delta KPI
Budget month - Actual month</t>
  </si>
  <si>
    <t xml:space="preserve">Gains (+)
Loss (-) Budget month - actual  month </t>
  </si>
  <si>
    <t>Gains (+)
Loss (-) Budget YTD - actual  YTD</t>
  </si>
  <si>
    <t>Gain included into Ebitda ?</t>
  </si>
  <si>
    <t>Automation (process safety)</t>
  </si>
  <si>
    <t>Complience</t>
  </si>
  <si>
    <t>Infrastructure outage</t>
  </si>
  <si>
    <t>Maintenance-electrical</t>
  </si>
  <si>
    <t>Maintenance-mechanical</t>
  </si>
  <si>
    <t xml:space="preserve">AMERICAS </t>
  </si>
  <si>
    <t>Department</t>
  </si>
  <si>
    <t>OTHER</t>
  </si>
  <si>
    <t xml:space="preserve">Other </t>
  </si>
  <si>
    <t xml:space="preserve">year </t>
  </si>
  <si>
    <t>month</t>
  </si>
  <si>
    <t>Segment</t>
  </si>
  <si>
    <t>Budget</t>
  </si>
  <si>
    <t>January</t>
  </si>
  <si>
    <t>February</t>
  </si>
  <si>
    <t>March</t>
  </si>
  <si>
    <t>April</t>
  </si>
  <si>
    <t>May</t>
  </si>
  <si>
    <t>June</t>
  </si>
  <si>
    <t>August</t>
  </si>
  <si>
    <t>September</t>
  </si>
  <si>
    <t>October</t>
  </si>
  <si>
    <t>November</t>
  </si>
  <si>
    <t>December</t>
  </si>
  <si>
    <t>No</t>
  </si>
  <si>
    <t>category</t>
  </si>
  <si>
    <t>Var Cost - Consumables</t>
  </si>
  <si>
    <t>Var Cost - Energy</t>
  </si>
  <si>
    <t>Var Cost - Input Cost</t>
  </si>
  <si>
    <t>Var Cost - Productivity</t>
  </si>
  <si>
    <t>Var Cost - Technological Fuels</t>
  </si>
  <si>
    <t>Var Cost - Yield and Quality</t>
  </si>
  <si>
    <t xml:space="preserve">Volume increase - De-bottlenecking </t>
  </si>
  <si>
    <t>Var Cost - Reliability</t>
  </si>
  <si>
    <t>Var Cost - Others</t>
  </si>
  <si>
    <t>Fixed Cost - COGS AM Manpower</t>
  </si>
  <si>
    <t xml:space="preserve">Fixed Cost - COGS Non AM manpower </t>
  </si>
  <si>
    <t>Fixed Cost - SGA AM Manpower</t>
  </si>
  <si>
    <t>Fixed Cost - SGA non AM Manpower</t>
  </si>
  <si>
    <t>Sales &amp; Marketing project</t>
  </si>
  <si>
    <t>Purchasing project</t>
  </si>
  <si>
    <t>Logistic project</t>
  </si>
  <si>
    <t>Fixed Cost - Others</t>
  </si>
  <si>
    <t>yymmdd</t>
  </si>
  <si>
    <t>yymm</t>
  </si>
  <si>
    <t>CTO Segment</t>
  </si>
  <si>
    <t>CTO BD</t>
  </si>
  <si>
    <t>Agora/Roundtable</t>
  </si>
  <si>
    <t>CTO Group</t>
  </si>
  <si>
    <t xml:space="preserve">Strategic Plan </t>
  </si>
  <si>
    <t xml:space="preserve">CIP </t>
  </si>
  <si>
    <t xml:space="preserve">Benchmark / Visit </t>
  </si>
  <si>
    <t>Own Department</t>
  </si>
  <si>
    <t xml:space="preserve">Site Technology Plan </t>
  </si>
  <si>
    <t xml:space="preserve">Main Cause </t>
  </si>
  <si>
    <t xml:space="preserve">Total business impact
</t>
  </si>
  <si>
    <t>physical damage</t>
  </si>
  <si>
    <t>included into Ebitda</t>
  </si>
  <si>
    <t>Included into Ebitda</t>
  </si>
  <si>
    <t xml:space="preserve">Yes </t>
  </si>
  <si>
    <t>digit format</t>
  </si>
  <si>
    <t xml:space="preserve">could be calculated by system with error message  if  entry upload different than calculated (user to overide) </t>
  </si>
  <si>
    <t xml:space="preserve">to be calculated by system with error message  if  entry upload different than calculated (user to overide) </t>
  </si>
  <si>
    <t>other</t>
  </si>
  <si>
    <t>all other fields are free text or numbers uploaded (or exported from ALFA FULL)</t>
  </si>
  <si>
    <t>Main unplanned events - Operational</t>
  </si>
  <si>
    <t>Main unplanned events - Finance</t>
  </si>
  <si>
    <t>Main unplanned events - Commercial</t>
  </si>
  <si>
    <t>customer lost due to quality issues</t>
  </si>
  <si>
    <t>product replaced by plastic solution</t>
  </si>
  <si>
    <t>Main unplanned events - Purchasing</t>
  </si>
  <si>
    <t>delay in arrival of materials</t>
  </si>
  <si>
    <t>exchange rate loss</t>
  </si>
  <si>
    <t>EBITDA Leakage</t>
  </si>
  <si>
    <t>EUROPE</t>
  </si>
  <si>
    <t>CENTRAL EUROPE</t>
  </si>
  <si>
    <t>HEAD QUARTERS</t>
  </si>
  <si>
    <t>ASIA AFRICA</t>
  </si>
  <si>
    <t>BUSINESS UNIT 1</t>
  </si>
  <si>
    <t>BUSINESS UNIT 2</t>
  </si>
  <si>
    <t>BUSINESS UNIT 3</t>
  </si>
  <si>
    <t>BUSINESS UNIT 4</t>
  </si>
  <si>
    <t>BUSINESS UNIT 5</t>
  </si>
  <si>
    <t>BUSINESS UNIT 6</t>
  </si>
  <si>
    <t>BUSINESS UNIT 7</t>
  </si>
  <si>
    <t>BUSINESS UNIT 8</t>
  </si>
  <si>
    <t>BUSINESS UNIT 9</t>
  </si>
  <si>
    <t>BUSINESS UNIT 10</t>
  </si>
  <si>
    <t>BUSINESS UNIT 11</t>
  </si>
  <si>
    <t>BUSINESS UNIT 12</t>
  </si>
  <si>
    <t>BUSINESS UNIT 13</t>
  </si>
  <si>
    <t>BUSINESS UNIT 14</t>
  </si>
  <si>
    <t>BUSINESS UNIT 15</t>
  </si>
  <si>
    <t>BUSINESS UNIT 16</t>
  </si>
  <si>
    <t>BUSINESS UNIT 17</t>
  </si>
  <si>
    <t>BUSINESS UNIT 18</t>
  </si>
  <si>
    <t>BUSINESS UNIT 19</t>
  </si>
  <si>
    <t>BUSINESS UNIT 20</t>
  </si>
  <si>
    <t>BUSINESS UNIT 21</t>
  </si>
  <si>
    <t>BUSINESS UNIT 22</t>
  </si>
  <si>
    <t>BUSINESS UNIT 23</t>
  </si>
  <si>
    <t>BUSINESS UNIT 24</t>
  </si>
  <si>
    <t>BUSINESS UNIT 25</t>
  </si>
  <si>
    <t>DEPARTMENT 1</t>
  </si>
  <si>
    <t>DEPARTMENT 2</t>
  </si>
  <si>
    <t>DEPARTMENT 3</t>
  </si>
  <si>
    <t>DEPARTMENT 4</t>
  </si>
  <si>
    <t>DEPARTMENT 5</t>
  </si>
  <si>
    <t>DEPARTMENT 6</t>
  </si>
  <si>
    <t>DEPARTMENT 7</t>
  </si>
  <si>
    <t>DEPARTMENT 8</t>
  </si>
  <si>
    <t>DEPARTMENT 9</t>
  </si>
  <si>
    <t>DEPARTMENT 10</t>
  </si>
  <si>
    <t>DEPARTMENT 11</t>
  </si>
  <si>
    <t>DEPARTMENT 12</t>
  </si>
  <si>
    <t>DEPARTMENT 13</t>
  </si>
  <si>
    <t>DEPARTMENT 14</t>
  </si>
  <si>
    <t>DEPARTMENT 15</t>
  </si>
  <si>
    <t>DEPARTMENT 16</t>
  </si>
  <si>
    <t>DEPARTMENT 17</t>
  </si>
  <si>
    <t>DEPARTMENT 18</t>
  </si>
  <si>
    <t>DEPARTMENT 19</t>
  </si>
  <si>
    <t>DEPARTMENT 20</t>
  </si>
  <si>
    <t>DEPARTMENT 21</t>
  </si>
  <si>
    <t>DEPARTMENT 22</t>
  </si>
  <si>
    <t>DEPARTMENT 23</t>
  </si>
  <si>
    <t>DEPARTMENT 24</t>
  </si>
  <si>
    <t>LINE 1</t>
  </si>
  <si>
    <t>LINE 2</t>
  </si>
  <si>
    <t>LINE 3</t>
  </si>
  <si>
    <t>LINE 4</t>
  </si>
  <si>
    <t>LINE 5</t>
  </si>
  <si>
    <t>LINE 6</t>
  </si>
  <si>
    <t>LINE 7</t>
  </si>
  <si>
    <t>LINE 8</t>
  </si>
  <si>
    <t>LINE 9</t>
  </si>
  <si>
    <t>LINE 10</t>
  </si>
  <si>
    <t>LINE 11</t>
  </si>
  <si>
    <t>LINE 12</t>
  </si>
  <si>
    <t>LINE 13</t>
  </si>
  <si>
    <t>LINE 14</t>
  </si>
  <si>
    <t>LINE 15</t>
  </si>
  <si>
    <t>LINE 16</t>
  </si>
  <si>
    <t>LINE 17</t>
  </si>
  <si>
    <t>LINE 18</t>
  </si>
  <si>
    <t>LINE 19</t>
  </si>
  <si>
    <t>LINE 20</t>
  </si>
  <si>
    <t>LINE 21</t>
  </si>
  <si>
    <t>LINE 22</t>
  </si>
  <si>
    <t>LINE 23</t>
  </si>
  <si>
    <t>LINE 24</t>
  </si>
  <si>
    <t>LINE 25</t>
  </si>
  <si>
    <t>LINE 26</t>
  </si>
  <si>
    <t>LINE 27</t>
  </si>
  <si>
    <t>LINE 28</t>
  </si>
  <si>
    <t>LINE 29</t>
  </si>
  <si>
    <t>LINE 30</t>
  </si>
  <si>
    <t>LINE 31</t>
  </si>
  <si>
    <t>LINE 32</t>
  </si>
  <si>
    <t>LINE 33</t>
  </si>
  <si>
    <t>LINE 34</t>
  </si>
  <si>
    <t>LINE 35</t>
  </si>
  <si>
    <t>LINE 36</t>
  </si>
  <si>
    <t>LINE 37</t>
  </si>
  <si>
    <t>LINE 38</t>
  </si>
  <si>
    <t>LINE 39</t>
  </si>
  <si>
    <t>LINE 40</t>
  </si>
  <si>
    <t>LINE 41</t>
  </si>
  <si>
    <t>LINE 42</t>
  </si>
  <si>
    <t>LINE 43</t>
  </si>
  <si>
    <t>LINE 44</t>
  </si>
  <si>
    <t>LINE 45</t>
  </si>
  <si>
    <t>LINE 46</t>
  </si>
  <si>
    <t>LINE 47</t>
  </si>
  <si>
    <t>LINE 48</t>
  </si>
  <si>
    <t>LINE 49</t>
  </si>
  <si>
    <t>LINE 50</t>
  </si>
  <si>
    <t>LINE 51</t>
  </si>
  <si>
    <t>LINE 52</t>
  </si>
  <si>
    <t>LINE 53</t>
  </si>
  <si>
    <t>LINE 54</t>
  </si>
  <si>
    <t>LINE 55</t>
  </si>
  <si>
    <t>LINE 56</t>
  </si>
  <si>
    <t>LINE 57</t>
  </si>
  <si>
    <t>LINE 58</t>
  </si>
  <si>
    <t>LINE 59</t>
  </si>
  <si>
    <t>LINE 60</t>
  </si>
  <si>
    <t>LINE 61</t>
  </si>
  <si>
    <t>LINE 62</t>
  </si>
  <si>
    <t>LINE 63</t>
  </si>
  <si>
    <t>Line / Product</t>
  </si>
  <si>
    <t>Actual
mnth 2019</t>
  </si>
  <si>
    <t>Budget 2020 month</t>
  </si>
  <si>
    <t>YTD Budget 2020</t>
  </si>
  <si>
    <t>Actual YTD
tot 2019</t>
  </si>
  <si>
    <t>A</t>
  </si>
  <si>
    <t>B</t>
  </si>
  <si>
    <t>C</t>
  </si>
  <si>
    <t>D</t>
  </si>
  <si>
    <t>Delta YTD
C-D</t>
  </si>
  <si>
    <t>E</t>
  </si>
  <si>
    <t>F</t>
  </si>
  <si>
    <t>Productivity growth YTD
(C-E)/E</t>
  </si>
  <si>
    <t>Productivity growth actual YTD
(D-E)/E</t>
  </si>
  <si>
    <t>Health  and Safety</t>
  </si>
  <si>
    <t xml:space="preserve">see Roll down menus </t>
  </si>
  <si>
    <t>Process name</t>
  </si>
  <si>
    <t>Process 1</t>
  </si>
  <si>
    <t>Process 2</t>
  </si>
  <si>
    <t>Process 3</t>
  </si>
  <si>
    <t>Process 4</t>
  </si>
  <si>
    <t>Process 5</t>
  </si>
  <si>
    <t>Process 6</t>
  </si>
  <si>
    <t>Process 7</t>
  </si>
  <si>
    <t>Process 8</t>
  </si>
  <si>
    <t>Process 9</t>
  </si>
  <si>
    <t>Process 10</t>
  </si>
  <si>
    <t>Process 11</t>
  </si>
  <si>
    <t>Process 12</t>
  </si>
  <si>
    <t>Process 13</t>
  </si>
  <si>
    <t>Process 14</t>
  </si>
  <si>
    <t>Process 15</t>
  </si>
  <si>
    <t>Process 16</t>
  </si>
  <si>
    <t>Dimensions</t>
  </si>
  <si>
    <t>k$/m</t>
  </si>
  <si>
    <t>k€/t</t>
  </si>
  <si>
    <t>k$/t</t>
  </si>
  <si>
    <t>t</t>
  </si>
  <si>
    <r>
      <t>m</t>
    </r>
    <r>
      <rPr>
        <vertAlign val="superscript"/>
        <sz val="11"/>
        <rFont val="Calibri"/>
        <family val="2"/>
        <scheme val="minor"/>
      </rPr>
      <t>2</t>
    </r>
  </si>
  <si>
    <t>equipment bought from wrong supplier with no quality check</t>
  </si>
  <si>
    <t>Insert Year</t>
  </si>
  <si>
    <t>Insert Month</t>
  </si>
  <si>
    <t>Insert Region</t>
  </si>
  <si>
    <t>Insert Business unit</t>
  </si>
  <si>
    <t>Insert Department</t>
  </si>
  <si>
    <t>Insert Production line</t>
  </si>
  <si>
    <t>Insert Process line</t>
  </si>
  <si>
    <t>Insert catagory</t>
  </si>
  <si>
    <t>Insert idea source</t>
  </si>
  <si>
    <t>Insert event type</t>
  </si>
  <si>
    <t>Insert main cause type</t>
  </si>
  <si>
    <t>Insert Dimentions</t>
  </si>
  <si>
    <t>OnePager</t>
  </si>
  <si>
    <t>This simple tool is intended to be used by operations personnel to capture the costs and the causes of small but frequent incidnets that affect the operations. 
These events can be from an operations source, quality, purcahsing or any other ralated sector. When agregated for the comapyn this information, which would normally be available in maintenace sytems, can be analysed and insight drawn concerning:
- Where in the comapyn incidnets are occuring on a freqent bases
- The time of year incidents are occuring
- The major caues of those incidnets
- The costs incured and monthly loss of productivity (even if this production can be made up over the annual period this is a loss overall as there is clearly a lost opportunity)
When combined with improvement recommnedations we can identify synergies and weak links in the processes we have embedded into the comapny which can be rectified and made sustainable.
When used as a risk management tool we can start to obatain an idea concerning incidnet liklihood as there is a link between large rare events and the frequency of events within companies.</t>
  </si>
  <si>
    <t>ABC Unplanned stop due to process</t>
  </si>
  <si>
    <t>ABC Unplanned stop due to Electrical</t>
  </si>
  <si>
    <t>ABC Unplanned stop due to Mechanical</t>
  </si>
  <si>
    <t>ABC Unplanned stop Automation</t>
  </si>
  <si>
    <t>ABC quality yield</t>
  </si>
  <si>
    <t>ABC scrap yield</t>
  </si>
  <si>
    <t>Switch to ABC light saving bulbs</t>
  </si>
  <si>
    <t>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</si>
</sst>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
    <numFmt numFmtId="166" formatCode="0.0%"/>
  </numFmts>
  <fonts count="21" x14ac:knownFonts="1">
    <font>
      <sz val="11"/>
      <color theme="1"/>
      <name val="Calibri"/>
      <family val="2"/>
      <scheme val="minor"/>
    </font>
    <font>
      <b/>
      <sz val="14"/>
      <color theme="1"/>
      <name val="Calibri"/>
      <family val="2"/>
      <scheme val="minor"/>
    </font>
    <font>
      <sz val="10"/>
      <color theme="1"/>
      <name val="Arial"/>
      <family val="2"/>
    </font>
    <font>
      <b/>
      <sz val="11"/>
      <color theme="1"/>
      <name val="Calibri"/>
      <family val="2"/>
      <scheme val="minor"/>
    </font>
    <font>
      <sz val="14"/>
      <color theme="1"/>
      <name val="Calibri"/>
      <family val="2"/>
      <scheme val="minor"/>
    </font>
    <font>
      <strike/>
      <sz val="11"/>
      <color theme="1"/>
      <name val="Calibri"/>
      <family val="2"/>
      <scheme val="minor"/>
    </font>
    <font>
      <sz val="11"/>
      <color rgb="FFFF0000"/>
      <name val="Calibri"/>
      <family val="2"/>
      <scheme val="minor"/>
    </font>
    <font>
      <sz val="11"/>
      <name val="Calibri"/>
      <family val="2"/>
      <scheme val="minor"/>
    </font>
    <font>
      <b/>
      <sz val="14"/>
      <name val="Calibri"/>
      <family val="2"/>
      <scheme val="minor"/>
    </font>
    <font>
      <sz val="11"/>
      <color theme="1"/>
      <name val="Calibri"/>
      <family val="2"/>
      <scheme val="minor"/>
    </font>
    <font>
      <sz val="11"/>
      <color theme="0"/>
      <name val="Calibri"/>
      <family val="2"/>
      <scheme val="minor"/>
    </font>
    <font>
      <b/>
      <sz val="11"/>
      <color indexed="8"/>
      <name val="Calibri"/>
      <family val="2"/>
      <scheme val="minor"/>
    </font>
    <font>
      <b/>
      <sz val="16"/>
      <color theme="1"/>
      <name val="Calibri"/>
      <family val="2"/>
      <scheme val="minor"/>
    </font>
    <font>
      <b/>
      <sz val="11"/>
      <color rgb="FFFF0000"/>
      <name val="Calibri"/>
      <family val="2"/>
      <scheme val="minor"/>
    </font>
    <font>
      <sz val="11"/>
      <color indexed="63"/>
      <name val="Calibri"/>
      <family val="2"/>
      <scheme val="minor"/>
    </font>
    <font>
      <sz val="36"/>
      <color theme="1"/>
      <name val="Calibri"/>
      <family val="2"/>
      <scheme val="minor"/>
    </font>
    <font>
      <b/>
      <sz val="20"/>
      <color theme="1"/>
      <name val="Calibri"/>
      <family val="2"/>
      <scheme val="minor"/>
    </font>
    <font>
      <sz val="8"/>
      <name val="Calibri"/>
      <family val="2"/>
      <scheme val="minor"/>
    </font>
    <font>
      <b/>
      <sz val="11"/>
      <name val="Calibri"/>
      <family val="2"/>
      <scheme val="minor"/>
    </font>
    <font>
      <sz val="10"/>
      <color theme="1"/>
      <name val="Calibri"/>
      <family val="2"/>
      <scheme val="minor"/>
    </font>
    <font>
      <vertAlign val="superscript"/>
      <sz val="1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xf numFmtId="9" fontId="9" fillId="0" borderId="0" applyFont="0" applyFill="0" applyBorder="0" applyAlignment="0" applyProtection="0"/>
  </cellStyleXfs>
  <cellXfs count="239">
    <xf numFmtId="0" fontId="0" fillId="0" borderId="0" xfId="0"/>
    <xf numFmtId="0" fontId="0"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horizontal="center"/>
    </xf>
    <xf numFmtId="0" fontId="0" fillId="0" borderId="4" xfId="0" applyFill="1" applyBorder="1" applyAlignment="1">
      <alignment horizontal="left"/>
    </xf>
    <xf numFmtId="0" fontId="0" fillId="0" borderId="4" xfId="0" applyNumberFormat="1" applyFill="1" applyBorder="1" applyAlignment="1">
      <alignment horizontal="left" vertical="top" wrapText="1"/>
    </xf>
    <xf numFmtId="0" fontId="0" fillId="0" borderId="1" xfId="0" applyNumberFormat="1" applyFill="1" applyBorder="1" applyAlignment="1">
      <alignment horizontal="center" vertical="top" wrapText="1"/>
    </xf>
    <xf numFmtId="0" fontId="0" fillId="0" borderId="5" xfId="0" applyFill="1" applyBorder="1" applyAlignment="1">
      <alignment horizontal="center"/>
    </xf>
    <xf numFmtId="0" fontId="0" fillId="0" borderId="6" xfId="0" applyFill="1" applyBorder="1" applyAlignment="1">
      <alignment horizontal="left"/>
    </xf>
    <xf numFmtId="0" fontId="0" fillId="0" borderId="6" xfId="0" applyNumberFormat="1" applyFill="1" applyBorder="1" applyAlignment="1">
      <alignment horizontal="left"/>
    </xf>
    <xf numFmtId="0" fontId="0" fillId="0" borderId="6" xfId="0" applyFill="1" applyBorder="1" applyAlignment="1">
      <alignment horizontal="center"/>
    </xf>
    <xf numFmtId="0" fontId="0" fillId="0" borderId="7" xfId="0" applyFill="1" applyBorder="1" applyAlignment="1">
      <alignment horizontal="left"/>
    </xf>
    <xf numFmtId="0" fontId="0" fillId="0" borderId="0" xfId="0" applyFill="1" applyBorder="1" applyAlignment="1">
      <alignment horizontal="left"/>
    </xf>
    <xf numFmtId="0" fontId="0" fillId="0" borderId="0" xfId="0" applyNumberFormat="1" applyFill="1" applyBorder="1" applyAlignment="1">
      <alignment horizontal="left"/>
    </xf>
    <xf numFmtId="0" fontId="0" fillId="0" borderId="0" xfId="0" applyFill="1" applyBorder="1" applyAlignment="1">
      <alignment horizontal="center"/>
    </xf>
    <xf numFmtId="0" fontId="0" fillId="0" borderId="2" xfId="0" applyNumberFormat="1" applyFill="1" applyBorder="1" applyAlignment="1">
      <alignment horizontal="left" vertical="top"/>
    </xf>
    <xf numFmtId="0" fontId="0" fillId="0" borderId="1" xfId="0" applyNumberFormat="1" applyFill="1" applyBorder="1" applyAlignment="1">
      <alignment horizontal="center"/>
    </xf>
    <xf numFmtId="0" fontId="0" fillId="0" borderId="1" xfId="0" applyNumberFormat="1" applyFill="1" applyBorder="1" applyAlignment="1">
      <alignment horizontal="left" vertical="top" wrapText="1"/>
    </xf>
    <xf numFmtId="0" fontId="0" fillId="0" borderId="0" xfId="0" applyFill="1" applyAlignment="1">
      <alignment horizontal="left"/>
    </xf>
    <xf numFmtId="0" fontId="0" fillId="0" borderId="0" xfId="0" applyFill="1" applyAlignment="1">
      <alignment horizontal="center"/>
    </xf>
    <xf numFmtId="0" fontId="0" fillId="0" borderId="0" xfId="0" applyNumberFormat="1" applyFill="1" applyAlignment="1">
      <alignment horizontal="left"/>
    </xf>
    <xf numFmtId="0" fontId="0" fillId="0" borderId="0" xfId="0" applyFill="1"/>
    <xf numFmtId="0" fontId="0" fillId="0" borderId="1" xfId="0" applyFill="1" applyBorder="1" applyAlignment="1">
      <alignment horizontal="left" vertical="top" wrapText="1"/>
    </xf>
    <xf numFmtId="1" fontId="0" fillId="0" borderId="1" xfId="0" applyNumberFormat="1" applyFill="1" applyBorder="1" applyAlignment="1">
      <alignment horizontal="center"/>
    </xf>
    <xf numFmtId="0" fontId="0" fillId="0" borderId="1" xfId="0" applyFill="1" applyBorder="1" applyAlignment="1">
      <alignment horizontal="left"/>
    </xf>
    <xf numFmtId="0" fontId="0" fillId="0" borderId="0" xfId="0" applyNumberFormat="1" applyFill="1" applyBorder="1" applyAlignment="1">
      <alignment horizontal="center"/>
    </xf>
    <xf numFmtId="0" fontId="0" fillId="0" borderId="0" xfId="0" applyFont="1" applyFill="1" applyBorder="1" applyAlignment="1">
      <alignment horizontal="center"/>
    </xf>
    <xf numFmtId="1" fontId="0" fillId="0" borderId="0" xfId="0" applyNumberFormat="1" applyFont="1" applyFill="1" applyBorder="1" applyAlignment="1">
      <alignment horizontal="center"/>
    </xf>
    <xf numFmtId="1" fontId="0" fillId="0" borderId="0" xfId="0" applyNumberFormat="1" applyFill="1" applyBorder="1" applyAlignment="1">
      <alignment horizontal="center"/>
    </xf>
    <xf numFmtId="0" fontId="5" fillId="0" borderId="2" xfId="0" applyFont="1" applyFill="1" applyBorder="1" applyAlignment="1">
      <alignment horizontal="center" textRotation="90"/>
    </xf>
    <xf numFmtId="0" fontId="0" fillId="0" borderId="2" xfId="0" applyFill="1" applyBorder="1" applyAlignment="1">
      <alignment horizontal="center" textRotation="90" wrapText="1"/>
    </xf>
    <xf numFmtId="1" fontId="0" fillId="0" borderId="1" xfId="0" applyNumberFormat="1" applyFill="1" applyBorder="1" applyAlignment="1">
      <alignment horizontal="center" textRotation="90"/>
    </xf>
    <xf numFmtId="0" fontId="5" fillId="0" borderId="1" xfId="0" applyFont="1" applyFill="1" applyBorder="1" applyAlignment="1">
      <alignment horizontal="center"/>
    </xf>
    <xf numFmtId="1" fontId="0" fillId="0" borderId="0" xfId="0" applyNumberFormat="1" applyFill="1" applyAlignment="1">
      <alignment horizontal="center"/>
    </xf>
    <xf numFmtId="1" fontId="4" fillId="0" borderId="2" xfId="0" applyNumberFormat="1" applyFont="1" applyFill="1" applyBorder="1" applyAlignment="1">
      <alignment horizontal="center"/>
    </xf>
    <xf numFmtId="0" fontId="1" fillId="0" borderId="0" xfId="0" applyFont="1" applyFill="1" applyBorder="1" applyAlignment="1">
      <alignment horizontal="left"/>
    </xf>
    <xf numFmtId="0" fontId="1" fillId="0" borderId="2" xfId="0" applyFont="1" applyFill="1" applyBorder="1" applyAlignment="1"/>
    <xf numFmtId="0" fontId="1" fillId="0" borderId="3" xfId="0" applyFont="1" applyFill="1" applyBorder="1" applyAlignment="1"/>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NumberFormat="1" applyFont="1" applyFill="1" applyBorder="1" applyAlignment="1">
      <alignment horizontal="center"/>
    </xf>
    <xf numFmtId="0" fontId="7" fillId="0"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applyAlignment="1">
      <alignment horizontal="center"/>
    </xf>
    <xf numFmtId="0" fontId="0" fillId="0" borderId="0" xfId="0" applyFill="1" applyBorder="1" applyAlignment="1">
      <alignment horizontal="center" vertical="top" wrapText="1"/>
    </xf>
    <xf numFmtId="0" fontId="0" fillId="0" borderId="0" xfId="0" applyNumberFormat="1" applyFill="1" applyBorder="1" applyAlignment="1">
      <alignment horizontal="left" vertical="top" wrapText="1"/>
    </xf>
    <xf numFmtId="0" fontId="0" fillId="0" borderId="0" xfId="0" applyNumberFormat="1" applyFill="1" applyBorder="1" applyAlignment="1">
      <alignment horizontal="center" vertical="top" wrapText="1"/>
    </xf>
    <xf numFmtId="0" fontId="0" fillId="0" borderId="0" xfId="0" applyNumberFormat="1" applyFill="1" applyAlignment="1">
      <alignment horizontal="center" vertical="top" wrapText="1"/>
    </xf>
    <xf numFmtId="0" fontId="0" fillId="0" borderId="0" xfId="0" applyNumberFormat="1" applyFill="1" applyAlignment="1">
      <alignment vertical="top" wrapText="1"/>
    </xf>
    <xf numFmtId="0" fontId="0" fillId="0" borderId="0" xfId="0" applyFill="1" applyAlignment="1">
      <alignment vertical="top" wrapText="1"/>
    </xf>
    <xf numFmtId="0" fontId="0" fillId="0" borderId="0" xfId="0" applyFill="1" applyAlignment="1">
      <alignment horizontal="center" vertical="top" wrapText="1"/>
    </xf>
    <xf numFmtId="10" fontId="0" fillId="0" borderId="1" xfId="0" applyNumberFormat="1" applyFill="1" applyBorder="1" applyAlignment="1">
      <alignment horizontal="center"/>
    </xf>
    <xf numFmtId="0" fontId="0"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xf>
    <xf numFmtId="10" fontId="0" fillId="0" borderId="1" xfId="0" applyNumberFormat="1" applyFont="1" applyFill="1" applyBorder="1" applyAlignment="1">
      <alignment horizontal="center"/>
    </xf>
    <xf numFmtId="0" fontId="0" fillId="0" borderId="2" xfId="0" applyFill="1" applyBorder="1" applyAlignment="1">
      <alignment horizontal="left"/>
    </xf>
    <xf numFmtId="0" fontId="0" fillId="2" borderId="2" xfId="0" applyFill="1" applyBorder="1" applyAlignment="1">
      <alignment horizontal="center" textRotation="90"/>
    </xf>
    <xf numFmtId="0" fontId="0" fillId="0" borderId="2" xfId="0" applyFill="1" applyBorder="1" applyAlignment="1">
      <alignment horizontal="center" textRotation="90"/>
    </xf>
    <xf numFmtId="0" fontId="0" fillId="0" borderId="4" xfId="0" applyFill="1" applyBorder="1" applyAlignment="1">
      <alignment horizontal="center" textRotation="90"/>
    </xf>
    <xf numFmtId="0" fontId="0" fillId="0" borderId="2" xfId="0" applyFill="1" applyBorder="1" applyAlignment="1">
      <alignment horizontal="center"/>
    </xf>
    <xf numFmtId="0" fontId="0" fillId="0" borderId="0" xfId="0" applyNumberFormat="1" applyFill="1" applyBorder="1" applyAlignment="1">
      <alignment horizontal="left" vertical="top"/>
    </xf>
    <xf numFmtId="0" fontId="1" fillId="0" borderId="3" xfId="0" applyFont="1" applyFill="1" applyBorder="1" applyAlignment="1">
      <alignment horizontal="center"/>
    </xf>
    <xf numFmtId="0" fontId="1" fillId="0" borderId="4" xfId="0" applyFont="1" applyFill="1" applyBorder="1" applyAlignment="1">
      <alignment horizontal="center"/>
    </xf>
    <xf numFmtId="1" fontId="0" fillId="0" borderId="3" xfId="0" applyNumberFormat="1" applyFill="1" applyBorder="1" applyAlignment="1">
      <alignment horizontal="center"/>
    </xf>
    <xf numFmtId="1" fontId="0" fillId="0" borderId="4" xfId="0" applyNumberFormat="1" applyFill="1" applyBorder="1" applyAlignment="1">
      <alignment horizontal="center"/>
    </xf>
    <xf numFmtId="0" fontId="3" fillId="0" borderId="0" xfId="0" applyNumberFormat="1" applyFont="1" applyFill="1" applyBorder="1" applyAlignment="1">
      <alignment horizontal="left" vertical="top" wrapText="1"/>
    </xf>
    <xf numFmtId="0" fontId="10" fillId="0" borderId="0" xfId="0" applyFont="1" applyFill="1" applyBorder="1"/>
    <xf numFmtId="0" fontId="3" fillId="0" borderId="0" xfId="0" applyFont="1" applyFill="1" applyBorder="1"/>
    <xf numFmtId="0" fontId="11" fillId="0" borderId="0" xfId="0" applyFont="1" applyFill="1" applyBorder="1"/>
    <xf numFmtId="0" fontId="0" fillId="6" borderId="1" xfId="0" applyFill="1" applyBorder="1" applyAlignment="1">
      <alignment horizontal="center"/>
    </xf>
    <xf numFmtId="0" fontId="7" fillId="6" borderId="1" xfId="0" applyFont="1" applyFill="1" applyBorder="1" applyAlignment="1">
      <alignment horizontal="center" vertical="top" wrapText="1"/>
    </xf>
    <xf numFmtId="0" fontId="7" fillId="6" borderId="1" xfId="0" applyFont="1" applyFill="1" applyBorder="1" applyAlignment="1">
      <alignment horizontal="center"/>
    </xf>
    <xf numFmtId="0" fontId="7" fillId="6" borderId="1" xfId="0" applyNumberFormat="1" applyFont="1" applyFill="1" applyBorder="1" applyAlignment="1">
      <alignment horizontal="center"/>
    </xf>
    <xf numFmtId="0" fontId="7" fillId="0" borderId="0" xfId="1" applyFont="1" applyBorder="1" applyAlignment="1">
      <alignment horizontal="left"/>
    </xf>
    <xf numFmtId="0" fontId="9" fillId="0" borderId="0" xfId="0" applyFont="1" applyFill="1" applyBorder="1" applyAlignment="1">
      <alignment horizontal="left"/>
    </xf>
    <xf numFmtId="0" fontId="9" fillId="0" borderId="0" xfId="0" applyFont="1"/>
    <xf numFmtId="0" fontId="9" fillId="0" borderId="0" xfId="0" applyFont="1" applyFill="1" applyBorder="1" applyAlignment="1">
      <alignment horizontal="center"/>
    </xf>
    <xf numFmtId="0" fontId="9" fillId="0" borderId="0" xfId="0" applyFont="1" applyFill="1" applyBorder="1"/>
    <xf numFmtId="0" fontId="9" fillId="0" borderId="0" xfId="1" applyFont="1"/>
    <xf numFmtId="0" fontId="3" fillId="0" borderId="0" xfId="1" applyFont="1" applyAlignment="1">
      <alignment wrapText="1"/>
    </xf>
    <xf numFmtId="0" fontId="3" fillId="0" borderId="0" xfId="1" applyFont="1" applyBorder="1" applyAlignment="1">
      <alignment wrapText="1"/>
    </xf>
    <xf numFmtId="0" fontId="13" fillId="0" borderId="0" xfId="1" applyFont="1" applyAlignment="1">
      <alignment wrapText="1"/>
    </xf>
    <xf numFmtId="0" fontId="7" fillId="0" borderId="0" xfId="1" applyFont="1" applyBorder="1"/>
    <xf numFmtId="0" fontId="14" fillId="0" borderId="0" xfId="0" applyFont="1" applyBorder="1" applyAlignment="1">
      <alignment horizontal="left"/>
    </xf>
    <xf numFmtId="0" fontId="14" fillId="0" borderId="0" xfId="0" applyFont="1" applyFill="1" applyBorder="1" applyAlignment="1">
      <alignment horizontal="left"/>
    </xf>
    <xf numFmtId="0" fontId="7" fillId="3" borderId="0" xfId="1" applyFont="1" applyFill="1" applyAlignment="1">
      <alignment horizontal="center" vertical="center"/>
    </xf>
    <xf numFmtId="0" fontId="7" fillId="3" borderId="0" xfId="1" applyFont="1" applyFill="1" applyAlignment="1">
      <alignment horizontal="center" vertical="center" wrapText="1"/>
    </xf>
    <xf numFmtId="0" fontId="0" fillId="3" borderId="0" xfId="0" applyNumberFormat="1" applyFont="1" applyFill="1" applyBorder="1" applyAlignment="1">
      <alignment vertical="center" wrapText="1"/>
    </xf>
    <xf numFmtId="0" fontId="0" fillId="5" borderId="0" xfId="0" applyNumberFormat="1" applyFont="1" applyFill="1" applyBorder="1" applyAlignment="1">
      <alignment vertical="center" wrapText="1"/>
    </xf>
    <xf numFmtId="0" fontId="0" fillId="5" borderId="0" xfId="0" applyFont="1" applyFill="1" applyBorder="1" applyAlignment="1">
      <alignment horizontal="center" vertical="center" wrapText="1"/>
    </xf>
    <xf numFmtId="0" fontId="0" fillId="5" borderId="0" xfId="0" applyNumberFormat="1" applyFont="1" applyFill="1" applyBorder="1" applyAlignment="1">
      <alignment horizontal="center" vertical="center" wrapText="1"/>
    </xf>
    <xf numFmtId="0" fontId="0" fillId="4" borderId="0" xfId="0" applyNumberFormat="1" applyFont="1" applyFill="1" applyBorder="1" applyAlignment="1">
      <alignment vertical="center"/>
    </xf>
    <xf numFmtId="0" fontId="7" fillId="0" borderId="0" xfId="1" applyFont="1" applyFill="1" applyAlignment="1">
      <alignment horizontal="center" vertical="center"/>
    </xf>
    <xf numFmtId="0" fontId="7" fillId="3" borderId="0" xfId="1" applyFont="1" applyFill="1" applyAlignment="1">
      <alignment horizontal="left" vertical="center"/>
    </xf>
    <xf numFmtId="0" fontId="9" fillId="0" borderId="0" xfId="1" applyFont="1" applyAlignment="1">
      <alignment horizontal="left"/>
    </xf>
    <xf numFmtId="1" fontId="8" fillId="7" borderId="3" xfId="0" applyNumberFormat="1" applyFont="1" applyFill="1" applyBorder="1" applyAlignment="1">
      <alignment horizontal="center"/>
    </xf>
    <xf numFmtId="0" fontId="7" fillId="7" borderId="1" xfId="0" applyFont="1" applyFill="1" applyBorder="1" applyAlignment="1">
      <alignment horizontal="center"/>
    </xf>
    <xf numFmtId="0" fontId="0" fillId="7" borderId="1" xfId="0" applyFill="1" applyBorder="1" applyAlignment="1">
      <alignment horizontal="center"/>
    </xf>
    <xf numFmtId="1" fontId="0" fillId="7" borderId="1" xfId="0" applyNumberFormat="1" applyFill="1" applyBorder="1" applyAlignment="1">
      <alignment horizontal="center"/>
    </xf>
    <xf numFmtId="1" fontId="7" fillId="7" borderId="1" xfId="0" applyNumberFormat="1" applyFont="1" applyFill="1" applyBorder="1" applyAlignment="1">
      <alignment horizontal="center"/>
    </xf>
    <xf numFmtId="0" fontId="0" fillId="7" borderId="1" xfId="0" applyNumberFormat="1" applyFill="1" applyBorder="1" applyAlignment="1">
      <alignment horizont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5" fillId="0" borderId="2" xfId="0" applyFont="1" applyFill="1" applyBorder="1" applyAlignment="1">
      <alignment horizontal="center" vertical="center" textRotation="90"/>
    </xf>
    <xf numFmtId="0" fontId="0" fillId="0" borderId="2" xfId="0" applyFill="1" applyBorder="1" applyAlignment="1">
      <alignment horizontal="center" vertical="center" textRotation="90"/>
    </xf>
    <xf numFmtId="0" fontId="0" fillId="4" borderId="2" xfId="0" applyFill="1" applyBorder="1" applyAlignment="1">
      <alignment horizontal="center" vertical="center" textRotation="90"/>
    </xf>
    <xf numFmtId="0" fontId="0" fillId="2" borderId="2" xfId="0" applyFill="1" applyBorder="1" applyAlignment="1">
      <alignment horizontal="center" vertical="center" textRotation="90"/>
    </xf>
    <xf numFmtId="0" fontId="0" fillId="0" borderId="2" xfId="0"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textRotation="90"/>
    </xf>
    <xf numFmtId="0" fontId="0" fillId="0" borderId="0" xfId="0" applyFill="1" applyAlignment="1">
      <alignment vertical="center"/>
    </xf>
    <xf numFmtId="0" fontId="0" fillId="0" borderId="2" xfId="0" applyFill="1" applyBorder="1" applyAlignment="1">
      <alignment horizontal="center" wrapText="1"/>
    </xf>
    <xf numFmtId="1" fontId="0" fillId="4" borderId="1" xfId="0" applyNumberFormat="1" applyFill="1" applyBorder="1" applyAlignment="1">
      <alignment horizontal="center" vertical="center" textRotation="90"/>
    </xf>
    <xf numFmtId="0" fontId="0" fillId="5" borderId="0" xfId="0" applyNumberFormat="1" applyFill="1" applyBorder="1" applyAlignment="1">
      <alignment horizontal="center" vertical="center" wrapText="1"/>
    </xf>
    <xf numFmtId="0" fontId="0" fillId="0" borderId="2" xfId="0" applyFill="1" applyBorder="1" applyAlignment="1">
      <alignment horizontal="center" vertical="center" textRotation="90"/>
    </xf>
    <xf numFmtId="0" fontId="0" fillId="0" borderId="2" xfId="0" applyFill="1" applyBorder="1" applyAlignment="1">
      <alignment horizontal="center"/>
    </xf>
    <xf numFmtId="0" fontId="0" fillId="4" borderId="0" xfId="0" applyNumberFormat="1" applyFill="1" applyBorder="1" applyAlignment="1">
      <alignment horizontal="center" vertical="center" wrapText="1"/>
    </xf>
    <xf numFmtId="164" fontId="7" fillId="7" borderId="1" xfId="0" applyNumberFormat="1" applyFont="1" applyFill="1" applyBorder="1" applyAlignment="1">
      <alignment horizontal="center"/>
    </xf>
    <xf numFmtId="0" fontId="7" fillId="7" borderId="1" xfId="0" applyNumberFormat="1" applyFont="1" applyFill="1" applyBorder="1" applyAlignment="1">
      <alignment horizontal="center"/>
    </xf>
    <xf numFmtId="1" fontId="0" fillId="2" borderId="1" xfId="0" applyNumberFormat="1" applyFill="1" applyBorder="1" applyAlignment="1">
      <alignment horizontal="center"/>
    </xf>
    <xf numFmtId="0" fontId="0" fillId="9" borderId="1" xfId="0" applyFill="1" applyBorder="1" applyAlignment="1">
      <alignment horizontal="center"/>
    </xf>
    <xf numFmtId="0" fontId="0" fillId="6" borderId="0" xfId="0" applyFill="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1" fontId="1" fillId="7" borderId="3" xfId="0" applyNumberFormat="1" applyFont="1" applyFill="1" applyBorder="1" applyAlignment="1">
      <alignment horizontal="center"/>
    </xf>
    <xf numFmtId="0" fontId="0" fillId="4" borderId="1" xfId="0" applyNumberFormat="1" applyFill="1" applyBorder="1" applyAlignment="1">
      <alignment horizontal="center"/>
    </xf>
    <xf numFmtId="0" fontId="0" fillId="4" borderId="1" xfId="0" applyFill="1" applyBorder="1" applyAlignment="1">
      <alignment horizontal="center"/>
    </xf>
    <xf numFmtId="0" fontId="0" fillId="3" borderId="2" xfId="0" applyFill="1" applyBorder="1" applyAlignment="1">
      <alignment horizontal="left"/>
    </xf>
    <xf numFmtId="0" fontId="7" fillId="3" borderId="2" xfId="0" applyFont="1" applyFill="1" applyBorder="1" applyAlignment="1">
      <alignment horizontal="left"/>
    </xf>
    <xf numFmtId="0" fontId="0" fillId="3" borderId="2" xfId="0" applyNumberFormat="1" applyFill="1" applyBorder="1" applyAlignment="1">
      <alignment horizontal="left" vertical="top"/>
    </xf>
    <xf numFmtId="0" fontId="0" fillId="5" borderId="1" xfId="0" applyFill="1" applyBorder="1" applyAlignment="1">
      <alignment horizontal="center"/>
    </xf>
    <xf numFmtId="0" fontId="0" fillId="5" borderId="1" xfId="0" applyFill="1" applyBorder="1" applyAlignment="1">
      <alignment horizontal="left"/>
    </xf>
    <xf numFmtId="1" fontId="7" fillId="9" borderId="1" xfId="0" applyNumberFormat="1" applyFont="1" applyFill="1" applyBorder="1" applyAlignment="1">
      <alignment horizontal="center"/>
    </xf>
    <xf numFmtId="1" fontId="0" fillId="9" borderId="1" xfId="0" applyNumberFormat="1" applyFill="1" applyBorder="1" applyAlignment="1">
      <alignment horizontal="center"/>
    </xf>
    <xf numFmtId="0" fontId="15" fillId="0" borderId="0" xfId="0" applyFont="1" applyFill="1" applyBorder="1" applyAlignment="1">
      <alignment vertical="center"/>
    </xf>
    <xf numFmtId="0" fontId="15" fillId="3" borderId="0" xfId="0" applyFont="1" applyFill="1" applyBorder="1" applyAlignment="1">
      <alignment vertical="center"/>
    </xf>
    <xf numFmtId="0" fontId="0" fillId="0" borderId="0" xfId="0" applyFill="1" applyBorder="1" applyAlignment="1">
      <alignment vertical="center"/>
    </xf>
    <xf numFmtId="0" fontId="15" fillId="5" borderId="0" xfId="0" applyFont="1" applyFill="1" applyBorder="1" applyAlignment="1">
      <alignment vertical="center"/>
    </xf>
    <xf numFmtId="0" fontId="15" fillId="4" borderId="0" xfId="0" applyFont="1" applyFill="1" applyBorder="1" applyAlignment="1">
      <alignment vertical="center"/>
    </xf>
    <xf numFmtId="0" fontId="15" fillId="8" borderId="0" xfId="0" applyFont="1" applyFill="1" applyBorder="1" applyAlignment="1">
      <alignment vertical="center"/>
    </xf>
    <xf numFmtId="0" fontId="15" fillId="7" borderId="0" xfId="0" applyFont="1" applyFill="1" applyBorder="1" applyAlignment="1">
      <alignment vertical="center"/>
    </xf>
    <xf numFmtId="0" fontId="0" fillId="9" borderId="0" xfId="0" applyNumberFormat="1" applyFill="1" applyBorder="1" applyAlignment="1">
      <alignment horizontal="center" vertical="top" wrapText="1"/>
    </xf>
    <xf numFmtId="0" fontId="5" fillId="0" borderId="0" xfId="0" applyFont="1" applyFill="1" applyBorder="1" applyAlignment="1">
      <alignment horizontal="center"/>
    </xf>
    <xf numFmtId="0" fontId="7" fillId="7" borderId="0" xfId="0" applyFont="1" applyFill="1" applyBorder="1" applyAlignment="1">
      <alignment horizontal="center"/>
    </xf>
    <xf numFmtId="0" fontId="0" fillId="7" borderId="0" xfId="0" applyFill="1" applyBorder="1" applyAlignment="1">
      <alignment horizontal="center"/>
    </xf>
    <xf numFmtId="165" fontId="7" fillId="0" borderId="0" xfId="1" applyNumberFormat="1" applyFont="1" applyBorder="1" applyAlignment="1">
      <alignment horizontal="left"/>
    </xf>
    <xf numFmtId="0" fontId="3" fillId="0"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3" fillId="6" borderId="1" xfId="0" applyFont="1" applyFill="1" applyBorder="1" applyAlignment="1">
      <alignment horizontal="center" vertical="top" wrapText="1"/>
    </xf>
    <xf numFmtId="0" fontId="3" fillId="10" borderId="2" xfId="0" applyFont="1" applyFill="1" applyBorder="1" applyAlignment="1">
      <alignment horizontal="left"/>
    </xf>
    <xf numFmtId="0" fontId="3" fillId="10" borderId="3" xfId="0" applyFont="1" applyFill="1" applyBorder="1" applyAlignment="1">
      <alignment horizontal="left"/>
    </xf>
    <xf numFmtId="0" fontId="0" fillId="10" borderId="4" xfId="0" applyFill="1" applyBorder="1" applyAlignment="1">
      <alignment horizontal="center"/>
    </xf>
    <xf numFmtId="166" fontId="0" fillId="0" borderId="0" xfId="2" applyNumberFormat="1" applyFont="1" applyFill="1" applyBorder="1" applyAlignment="1">
      <alignment horizontal="center" vertical="top" wrapText="1"/>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9" fillId="10" borderId="11" xfId="0" applyFont="1" applyFill="1" applyBorder="1" applyAlignment="1">
      <alignment horizontal="center" vertical="center"/>
    </xf>
    <xf numFmtId="0" fontId="19" fillId="10" borderId="3" xfId="0" applyFont="1" applyFill="1" applyBorder="1" applyAlignment="1">
      <alignment horizontal="center" vertical="center"/>
    </xf>
    <xf numFmtId="0" fontId="0" fillId="10" borderId="0" xfId="0" applyFill="1" applyBorder="1" applyAlignment="1">
      <alignment horizontal="left"/>
    </xf>
    <xf numFmtId="0" fontId="0" fillId="10" borderId="4" xfId="0" applyNumberFormat="1" applyFill="1" applyBorder="1" applyAlignment="1">
      <alignment horizontal="left" vertical="top" wrapText="1"/>
    </xf>
    <xf numFmtId="0" fontId="0" fillId="10" borderId="1" xfId="0" applyNumberFormat="1" applyFill="1" applyBorder="1" applyAlignment="1">
      <alignment horizontal="center" vertical="top" wrapText="1"/>
    </xf>
    <xf numFmtId="0" fontId="0" fillId="10" borderId="1" xfId="0" applyFill="1" applyBorder="1" applyAlignment="1">
      <alignment horizontal="center" vertical="top" wrapText="1"/>
    </xf>
    <xf numFmtId="0" fontId="0" fillId="10" borderId="1" xfId="0" applyNumberFormat="1" applyFont="1" applyFill="1" applyBorder="1" applyAlignment="1">
      <alignment horizontal="center" vertical="top" wrapText="1"/>
    </xf>
    <xf numFmtId="166" fontId="0" fillId="10" borderId="1" xfId="2" applyNumberFormat="1" applyFont="1" applyFill="1" applyBorder="1" applyAlignment="1">
      <alignment horizontal="center" vertical="top" wrapText="1"/>
    </xf>
    <xf numFmtId="0"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xf>
    <xf numFmtId="0" fontId="3" fillId="0" borderId="1" xfId="0" applyNumberFormat="1" applyFont="1" applyFill="1" applyBorder="1" applyAlignment="1">
      <alignment horizontal="left" vertical="top"/>
    </xf>
    <xf numFmtId="0" fontId="0" fillId="0" borderId="2" xfId="0" applyNumberFormat="1" applyFill="1" applyBorder="1" applyAlignment="1">
      <alignment horizontal="left" vertical="top" wrapText="1"/>
    </xf>
    <xf numFmtId="0" fontId="0" fillId="11" borderId="0" xfId="0" applyFill="1"/>
    <xf numFmtId="0" fontId="0" fillId="11" borderId="0" xfId="0" applyFill="1" applyAlignment="1">
      <alignment horizontal="center" vertical="top" wrapText="1"/>
    </xf>
    <xf numFmtId="0" fontId="0" fillId="11" borderId="0" xfId="0" applyFill="1" applyAlignment="1">
      <alignment vertical="top" wrapText="1"/>
    </xf>
    <xf numFmtId="0" fontId="0" fillId="12" borderId="0" xfId="0" applyFill="1"/>
    <xf numFmtId="0" fontId="0" fillId="12" borderId="0" xfId="0" applyFill="1" applyAlignment="1">
      <alignment vertical="center"/>
    </xf>
    <xf numFmtId="0" fontId="0" fillId="13" borderId="0" xfId="0" applyFill="1"/>
    <xf numFmtId="0" fontId="0" fillId="14" borderId="0" xfId="0" applyFill="1"/>
    <xf numFmtId="0" fontId="0" fillId="15" borderId="0" xfId="0" applyFill="1"/>
    <xf numFmtId="0" fontId="0" fillId="16" borderId="1" xfId="0" applyFill="1" applyBorder="1" applyAlignment="1">
      <alignment horizontal="center" vertical="top" wrapText="1"/>
    </xf>
    <xf numFmtId="0" fontId="7" fillId="16" borderId="0" xfId="1" applyFont="1" applyFill="1" applyAlignment="1">
      <alignment horizontal="center" vertical="center"/>
    </xf>
    <xf numFmtId="0" fontId="7" fillId="0" borderId="0" xfId="1" applyFont="1" applyBorder="1" applyAlignment="1">
      <alignment horizontal="left" vertical="center"/>
    </xf>
    <xf numFmtId="0" fontId="0" fillId="0" borderId="2" xfId="0" applyFill="1" applyBorder="1" applyAlignment="1">
      <alignment horizontal="left"/>
    </xf>
    <xf numFmtId="0" fontId="0" fillId="0" borderId="4" xfId="0" applyFill="1" applyBorder="1" applyAlignment="1">
      <alignment horizontal="left"/>
    </xf>
    <xf numFmtId="0" fontId="0" fillId="0" borderId="2" xfId="0" applyFill="1" applyBorder="1" applyAlignment="1">
      <alignment horizontal="center"/>
    </xf>
    <xf numFmtId="0" fontId="0" fillId="0" borderId="2" xfId="0" applyFill="1" applyBorder="1" applyAlignment="1">
      <alignment horizontal="center" vertical="center" textRotation="90"/>
    </xf>
    <xf numFmtId="0" fontId="0" fillId="17" borderId="6" xfId="0" applyNumberFormat="1" applyFill="1" applyBorder="1" applyAlignment="1">
      <alignment horizontal="left"/>
    </xf>
    <xf numFmtId="0" fontId="0" fillId="17" borderId="1" xfId="0" applyNumberFormat="1" applyFill="1" applyBorder="1" applyAlignment="1">
      <alignment horizontal="center"/>
    </xf>
    <xf numFmtId="0" fontId="0" fillId="17" borderId="1" xfId="0" applyNumberFormat="1" applyFill="1" applyBorder="1" applyAlignment="1">
      <alignment horizontal="center" vertical="center"/>
    </xf>
    <xf numFmtId="0" fontId="0" fillId="17" borderId="1" xfId="0" applyNumberFormat="1" applyFill="1" applyBorder="1" applyAlignment="1">
      <alignment horizontal="center" vertical="center" wrapText="1"/>
    </xf>
    <xf numFmtId="0" fontId="0" fillId="17" borderId="1" xfId="0" applyNumberFormat="1" applyFill="1" applyBorder="1" applyAlignment="1">
      <alignment horizontal="center" vertical="top" wrapText="1"/>
    </xf>
    <xf numFmtId="0" fontId="0" fillId="17" borderId="6" xfId="0" applyFill="1" applyBorder="1" applyAlignment="1">
      <alignment horizontal="left"/>
    </xf>
    <xf numFmtId="0" fontId="0" fillId="17" borderId="1" xfId="0" applyNumberFormat="1" applyFill="1" applyBorder="1" applyAlignment="1">
      <alignment horizontal="left" vertical="top" wrapText="1"/>
    </xf>
    <xf numFmtId="10" fontId="0" fillId="0" borderId="1" xfId="0" applyNumberFormat="1" applyFill="1" applyBorder="1" applyAlignment="1">
      <alignment horizontal="center" wrapText="1"/>
    </xf>
    <xf numFmtId="0" fontId="0" fillId="0" borderId="1" xfId="0" applyFill="1" applyBorder="1" applyAlignment="1">
      <alignment horizontal="center" wrapText="1"/>
    </xf>
    <xf numFmtId="0" fontId="16" fillId="0" borderId="0" xfId="0" applyFont="1" applyAlignment="1">
      <alignment horizontal="center"/>
    </xf>
    <xf numFmtId="0" fontId="0" fillId="0" borderId="0" xfId="0" applyAlignment="1">
      <alignment horizontal="left" vertical="top" wrapText="1"/>
    </xf>
    <xf numFmtId="0" fontId="16" fillId="0" borderId="0" xfId="0" applyFont="1" applyFill="1" applyAlignment="1">
      <alignment horizontal="center"/>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2" xfId="0" applyFill="1" applyBorder="1" applyAlignment="1">
      <alignment horizontal="center"/>
    </xf>
    <xf numFmtId="0" fontId="0" fillId="0" borderId="4" xfId="0" applyFill="1" applyBorder="1" applyAlignment="1">
      <alignment horizontal="center"/>
    </xf>
    <xf numFmtId="0" fontId="1" fillId="12" borderId="2" xfId="0" applyFont="1" applyFill="1" applyBorder="1" applyAlignment="1">
      <alignment horizontal="left" vertical="top"/>
    </xf>
    <xf numFmtId="0" fontId="1" fillId="12" borderId="3" xfId="0" applyFont="1" applyFill="1" applyBorder="1" applyAlignment="1">
      <alignment horizontal="left" vertical="top"/>
    </xf>
    <xf numFmtId="0" fontId="1" fillId="12" borderId="4" xfId="0" applyFont="1" applyFill="1" applyBorder="1" applyAlignment="1">
      <alignment horizontal="left" vertical="top"/>
    </xf>
    <xf numFmtId="0" fontId="12" fillId="11" borderId="2" xfId="0" applyFont="1" applyFill="1" applyBorder="1" applyAlignment="1">
      <alignment horizontal="left" vertical="top"/>
    </xf>
    <xf numFmtId="0" fontId="12" fillId="11" borderId="3" xfId="0" applyFont="1" applyFill="1" applyBorder="1" applyAlignment="1">
      <alignment horizontal="left" vertical="top"/>
    </xf>
    <xf numFmtId="0" fontId="12" fillId="11" borderId="4" xfId="0" applyFont="1" applyFill="1" applyBorder="1" applyAlignment="1">
      <alignment horizontal="left" vertical="top"/>
    </xf>
    <xf numFmtId="0" fontId="0" fillId="0" borderId="2" xfId="0" applyFill="1" applyBorder="1" applyAlignment="1">
      <alignment horizontal="left"/>
    </xf>
    <xf numFmtId="0" fontId="0" fillId="0" borderId="4" xfId="0" applyFill="1" applyBorder="1" applyAlignment="1">
      <alignment horizontal="left"/>
    </xf>
    <xf numFmtId="0" fontId="0" fillId="0" borderId="2" xfId="0" applyFill="1" applyBorder="1" applyAlignment="1">
      <alignment horizontal="center" vertical="center" textRotation="90"/>
    </xf>
    <xf numFmtId="0" fontId="0" fillId="0" borderId="4" xfId="0" applyFill="1" applyBorder="1" applyAlignment="1">
      <alignment horizontal="center" vertical="center" textRotation="90"/>
    </xf>
    <xf numFmtId="0" fontId="1" fillId="13" borderId="2" xfId="0" applyFont="1" applyFill="1" applyBorder="1" applyAlignment="1">
      <alignment horizontal="left" vertical="top"/>
    </xf>
    <xf numFmtId="0" fontId="1" fillId="13" borderId="3" xfId="0" applyFont="1" applyFill="1" applyBorder="1" applyAlignment="1">
      <alignment horizontal="left" vertical="top"/>
    </xf>
    <xf numFmtId="0" fontId="1" fillId="13" borderId="4" xfId="0" applyFont="1" applyFill="1" applyBorder="1" applyAlignment="1">
      <alignment horizontal="left" vertical="top"/>
    </xf>
    <xf numFmtId="0" fontId="1" fillId="14" borderId="2" xfId="0" applyFont="1" applyFill="1" applyBorder="1" applyAlignment="1">
      <alignment horizontal="left" vertical="top"/>
    </xf>
    <xf numFmtId="0" fontId="1" fillId="14" borderId="3" xfId="0" applyFont="1" applyFill="1" applyBorder="1" applyAlignment="1">
      <alignment horizontal="left" vertical="top"/>
    </xf>
    <xf numFmtId="0" fontId="1" fillId="14" borderId="4" xfId="0" applyFont="1" applyFill="1" applyBorder="1" applyAlignment="1">
      <alignment horizontal="left" vertical="top"/>
    </xf>
    <xf numFmtId="0" fontId="1" fillId="15" borderId="2" xfId="0" applyFont="1" applyFill="1" applyBorder="1" applyAlignment="1">
      <alignment horizontal="left" vertical="top"/>
    </xf>
    <xf numFmtId="0" fontId="1" fillId="15" borderId="3" xfId="0" applyFont="1" applyFill="1" applyBorder="1" applyAlignment="1">
      <alignment horizontal="left" vertical="top"/>
    </xf>
    <xf numFmtId="0" fontId="1" fillId="15" borderId="4" xfId="0" applyFont="1" applyFill="1" applyBorder="1" applyAlignment="1">
      <alignment horizontal="left" vertical="top"/>
    </xf>
    <xf numFmtId="0" fontId="3" fillId="0"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0" fontId="3" fillId="0" borderId="1" xfId="0" applyNumberFormat="1" applyFont="1" applyFill="1" applyBorder="1" applyAlignment="1">
      <alignment horizontal="center" vertical="center" textRotation="90" wrapText="1"/>
    </xf>
    <xf numFmtId="0" fontId="18" fillId="0" borderId="1" xfId="0" applyFont="1" applyFill="1" applyBorder="1" applyAlignment="1">
      <alignment horizontal="center" vertical="center" textRotation="90" wrapText="1"/>
    </xf>
    <xf numFmtId="0" fontId="18" fillId="0" borderId="1" xfId="0" applyNumberFormat="1" applyFont="1" applyFill="1" applyBorder="1" applyAlignment="1">
      <alignment horizontal="center" vertical="center" textRotation="90" wrapText="1"/>
    </xf>
    <xf numFmtId="0" fontId="0" fillId="0" borderId="0" xfId="0" applyFill="1" applyAlignment="1">
      <alignment horizontal="center" vertical="center" wrapText="1"/>
    </xf>
  </cellXfs>
  <cellStyles count="3">
    <cellStyle name="Normal" xfId="0" builtinId="0"/>
    <cellStyle name="Normal 2" xfId="1" xr:uid="{00000000-0005-0000-0000-000001000000}"/>
    <cellStyle name="Percent" xfId="2" builtinId="5"/>
  </cellStyles>
  <dxfs count="2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215284</xdr:colOff>
      <xdr:row>4</xdr:row>
      <xdr:rowOff>152401</xdr:rowOff>
    </xdr:to>
    <xdr:pic>
      <xdr:nvPicPr>
        <xdr:cNvPr id="2" name="Picture 1">
          <a:extLst>
            <a:ext uri="{FF2B5EF4-FFF2-40B4-BE49-F238E27FC236}">
              <a16:creationId xmlns:a16="http://schemas.microsoft.com/office/drawing/2014/main" id="{F47EFDF4-91BB-41D3-8560-F092C4E45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186958"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160280</xdr:colOff>
      <xdr:row>2</xdr:row>
      <xdr:rowOff>28575</xdr:rowOff>
    </xdr:to>
    <xdr:pic>
      <xdr:nvPicPr>
        <xdr:cNvPr id="3" name="Picture 2">
          <a:extLst>
            <a:ext uri="{FF2B5EF4-FFF2-40B4-BE49-F238E27FC236}">
              <a16:creationId xmlns:a16="http://schemas.microsoft.com/office/drawing/2014/main" id="{CC6E6FE2-F2EF-4A30-8651-DB39622C4E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4855" cy="1114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160280</xdr:colOff>
      <xdr:row>2</xdr:row>
      <xdr:rowOff>28575</xdr:rowOff>
    </xdr:to>
    <xdr:pic>
      <xdr:nvPicPr>
        <xdr:cNvPr id="2" name="Picture 1">
          <a:extLst>
            <a:ext uri="{FF2B5EF4-FFF2-40B4-BE49-F238E27FC236}">
              <a16:creationId xmlns:a16="http://schemas.microsoft.com/office/drawing/2014/main" id="{D90FF0EE-AF44-49DF-A7C8-58FD540F0C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4855"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126C-B613-49C5-B1FE-7DC1C0CC5843}">
  <dimension ref="A7:I47"/>
  <sheetViews>
    <sheetView showRowColHeaders="0" zoomScaleNormal="100" workbookViewId="0">
      <selection activeCell="L32" sqref="L32"/>
    </sheetView>
  </sheetViews>
  <sheetFormatPr defaultRowHeight="15" x14ac:dyDescent="0.25"/>
  <sheetData>
    <row r="7" spans="1:9" ht="26.25" x14ac:dyDescent="0.4">
      <c r="A7" s="203" t="s">
        <v>369</v>
      </c>
      <c r="B7" s="203"/>
      <c r="C7" s="203"/>
      <c r="D7" s="203"/>
      <c r="E7" s="203"/>
      <c r="F7" s="203"/>
      <c r="G7" s="203"/>
      <c r="H7" s="203"/>
      <c r="I7" s="203"/>
    </row>
    <row r="10" spans="1:9" ht="15" customHeight="1" x14ac:dyDescent="0.25">
      <c r="B10" s="204" t="s">
        <v>370</v>
      </c>
      <c r="C10" s="204"/>
      <c r="D10" s="204"/>
      <c r="E10" s="204"/>
      <c r="F10" s="204"/>
      <c r="G10" s="204"/>
      <c r="H10" s="204"/>
    </row>
    <row r="11" spans="1:9" x14ac:dyDescent="0.25">
      <c r="B11" s="204"/>
      <c r="C11" s="204"/>
      <c r="D11" s="204"/>
      <c r="E11" s="204"/>
      <c r="F11" s="204"/>
      <c r="G11" s="204"/>
      <c r="H11" s="204"/>
    </row>
    <row r="12" spans="1:9" x14ac:dyDescent="0.25">
      <c r="B12" s="204"/>
      <c r="C12" s="204"/>
      <c r="D12" s="204"/>
      <c r="E12" s="204"/>
      <c r="F12" s="204"/>
      <c r="G12" s="204"/>
      <c r="H12" s="204"/>
    </row>
    <row r="13" spans="1:9" x14ac:dyDescent="0.25">
      <c r="B13" s="204"/>
      <c r="C13" s="204"/>
      <c r="D13" s="204"/>
      <c r="E13" s="204"/>
      <c r="F13" s="204"/>
      <c r="G13" s="204"/>
      <c r="H13" s="204"/>
    </row>
    <row r="14" spans="1:9" x14ac:dyDescent="0.25">
      <c r="B14" s="204"/>
      <c r="C14" s="204"/>
      <c r="D14" s="204"/>
      <c r="E14" s="204"/>
      <c r="F14" s="204"/>
      <c r="G14" s="204"/>
      <c r="H14" s="204"/>
    </row>
    <row r="15" spans="1:9" x14ac:dyDescent="0.25">
      <c r="B15" s="204"/>
      <c r="C15" s="204"/>
      <c r="D15" s="204"/>
      <c r="E15" s="204"/>
      <c r="F15" s="204"/>
      <c r="G15" s="204"/>
      <c r="H15" s="204"/>
    </row>
    <row r="16" spans="1:9" x14ac:dyDescent="0.25">
      <c r="B16" s="204"/>
      <c r="C16" s="204"/>
      <c r="D16" s="204"/>
      <c r="E16" s="204"/>
      <c r="F16" s="204"/>
      <c r="G16" s="204"/>
      <c r="H16" s="204"/>
    </row>
    <row r="17" spans="2:8" x14ac:dyDescent="0.25">
      <c r="B17" s="204"/>
      <c r="C17" s="204"/>
      <c r="D17" s="204"/>
      <c r="E17" s="204"/>
      <c r="F17" s="204"/>
      <c r="G17" s="204"/>
      <c r="H17" s="204"/>
    </row>
    <row r="18" spans="2:8" x14ac:dyDescent="0.25">
      <c r="B18" s="204"/>
      <c r="C18" s="204"/>
      <c r="D18" s="204"/>
      <c r="E18" s="204"/>
      <c r="F18" s="204"/>
      <c r="G18" s="204"/>
      <c r="H18" s="204"/>
    </row>
    <row r="19" spans="2:8" x14ac:dyDescent="0.25">
      <c r="B19" s="204"/>
      <c r="C19" s="204"/>
      <c r="D19" s="204"/>
      <c r="E19" s="204"/>
      <c r="F19" s="204"/>
      <c r="G19" s="204"/>
      <c r="H19" s="204"/>
    </row>
    <row r="20" spans="2:8" x14ac:dyDescent="0.25">
      <c r="B20" s="204"/>
      <c r="C20" s="204"/>
      <c r="D20" s="204"/>
      <c r="E20" s="204"/>
      <c r="F20" s="204"/>
      <c r="G20" s="204"/>
      <c r="H20" s="204"/>
    </row>
    <row r="21" spans="2:8" x14ac:dyDescent="0.25">
      <c r="B21" s="204"/>
      <c r="C21" s="204"/>
      <c r="D21" s="204"/>
      <c r="E21" s="204"/>
      <c r="F21" s="204"/>
      <c r="G21" s="204"/>
      <c r="H21" s="204"/>
    </row>
    <row r="22" spans="2:8" x14ac:dyDescent="0.25">
      <c r="B22" s="204"/>
      <c r="C22" s="204"/>
      <c r="D22" s="204"/>
      <c r="E22" s="204"/>
      <c r="F22" s="204"/>
      <c r="G22" s="204"/>
      <c r="H22" s="204"/>
    </row>
    <row r="23" spans="2:8" x14ac:dyDescent="0.25">
      <c r="B23" s="204"/>
      <c r="C23" s="204"/>
      <c r="D23" s="204"/>
      <c r="E23" s="204"/>
      <c r="F23" s="204"/>
      <c r="G23" s="204"/>
      <c r="H23" s="204"/>
    </row>
    <row r="24" spans="2:8" x14ac:dyDescent="0.25">
      <c r="B24" s="204"/>
      <c r="C24" s="204"/>
      <c r="D24" s="204"/>
      <c r="E24" s="204"/>
      <c r="F24" s="204"/>
      <c r="G24" s="204"/>
      <c r="H24" s="204"/>
    </row>
    <row r="25" spans="2:8" x14ac:dyDescent="0.25">
      <c r="B25" s="204"/>
      <c r="C25" s="204"/>
      <c r="D25" s="204"/>
      <c r="E25" s="204"/>
      <c r="F25" s="204"/>
      <c r="G25" s="204"/>
      <c r="H25" s="204"/>
    </row>
    <row r="26" spans="2:8" x14ac:dyDescent="0.25">
      <c r="B26" s="204"/>
      <c r="C26" s="204"/>
      <c r="D26" s="204"/>
      <c r="E26" s="204"/>
      <c r="F26" s="204"/>
      <c r="G26" s="204"/>
      <c r="H26" s="204"/>
    </row>
    <row r="27" spans="2:8" x14ac:dyDescent="0.25">
      <c r="B27" s="204"/>
      <c r="C27" s="204"/>
      <c r="D27" s="204"/>
      <c r="E27" s="204"/>
      <c r="F27" s="204"/>
      <c r="G27" s="204"/>
      <c r="H27" s="204"/>
    </row>
    <row r="28" spans="2:8" x14ac:dyDescent="0.25">
      <c r="B28" s="204"/>
      <c r="C28" s="204"/>
      <c r="D28" s="204"/>
      <c r="E28" s="204"/>
      <c r="F28" s="204"/>
      <c r="G28" s="204"/>
      <c r="H28" s="204"/>
    </row>
    <row r="29" spans="2:8" x14ac:dyDescent="0.25">
      <c r="B29" s="204"/>
      <c r="C29" s="204"/>
      <c r="D29" s="204"/>
      <c r="E29" s="204"/>
      <c r="F29" s="204"/>
      <c r="G29" s="204"/>
      <c r="H29" s="204"/>
    </row>
    <row r="30" spans="2:8" x14ac:dyDescent="0.25">
      <c r="B30" s="204"/>
      <c r="C30" s="204"/>
      <c r="D30" s="204"/>
      <c r="E30" s="204"/>
      <c r="F30" s="204"/>
      <c r="G30" s="204"/>
      <c r="H30" s="204"/>
    </row>
    <row r="31" spans="2:8" x14ac:dyDescent="0.25">
      <c r="B31" s="204"/>
      <c r="C31" s="204"/>
      <c r="D31" s="204"/>
      <c r="E31" s="204"/>
      <c r="F31" s="204"/>
      <c r="G31" s="204"/>
      <c r="H31" s="204"/>
    </row>
    <row r="32" spans="2:8" x14ac:dyDescent="0.25">
      <c r="B32" s="204"/>
      <c r="C32" s="204"/>
      <c r="D32" s="204"/>
      <c r="E32" s="204"/>
      <c r="F32" s="204"/>
      <c r="G32" s="204"/>
      <c r="H32" s="204"/>
    </row>
    <row r="33" spans="2:8" x14ac:dyDescent="0.25">
      <c r="B33" s="204"/>
      <c r="C33" s="204"/>
      <c r="D33" s="204"/>
      <c r="E33" s="204"/>
      <c r="F33" s="204"/>
      <c r="G33" s="204"/>
      <c r="H33" s="204"/>
    </row>
    <row r="34" spans="2:8" x14ac:dyDescent="0.25">
      <c r="B34" s="204"/>
      <c r="C34" s="204"/>
      <c r="D34" s="204"/>
      <c r="E34" s="204"/>
      <c r="F34" s="204"/>
      <c r="G34" s="204"/>
      <c r="H34" s="204"/>
    </row>
    <row r="35" spans="2:8" x14ac:dyDescent="0.25">
      <c r="B35" s="204"/>
      <c r="C35" s="204"/>
      <c r="D35" s="204"/>
      <c r="E35" s="204"/>
      <c r="F35" s="204"/>
      <c r="G35" s="204"/>
      <c r="H35" s="204"/>
    </row>
    <row r="36" spans="2:8" x14ac:dyDescent="0.25">
      <c r="B36" s="204"/>
      <c r="C36" s="204"/>
      <c r="D36" s="204"/>
      <c r="E36" s="204"/>
      <c r="F36" s="204"/>
      <c r="G36" s="204"/>
      <c r="H36" s="204"/>
    </row>
    <row r="37" spans="2:8" x14ac:dyDescent="0.25">
      <c r="B37" s="204"/>
      <c r="C37" s="204"/>
      <c r="D37" s="204"/>
      <c r="E37" s="204"/>
      <c r="F37" s="204"/>
      <c r="G37" s="204"/>
      <c r="H37" s="204"/>
    </row>
    <row r="38" spans="2:8" x14ac:dyDescent="0.25">
      <c r="B38" s="204"/>
      <c r="C38" s="204"/>
      <c r="D38" s="204"/>
      <c r="E38" s="204"/>
      <c r="F38" s="204"/>
      <c r="G38" s="204"/>
      <c r="H38" s="204"/>
    </row>
    <row r="39" spans="2:8" x14ac:dyDescent="0.25">
      <c r="B39" s="204"/>
      <c r="C39" s="204"/>
      <c r="D39" s="204"/>
      <c r="E39" s="204"/>
      <c r="F39" s="204"/>
      <c r="G39" s="204"/>
      <c r="H39" s="204"/>
    </row>
    <row r="40" spans="2:8" x14ac:dyDescent="0.25">
      <c r="B40" s="204"/>
      <c r="C40" s="204"/>
      <c r="D40" s="204"/>
      <c r="E40" s="204"/>
      <c r="F40" s="204"/>
      <c r="G40" s="204"/>
      <c r="H40" s="204"/>
    </row>
    <row r="41" spans="2:8" x14ac:dyDescent="0.25">
      <c r="B41" s="204"/>
      <c r="C41" s="204"/>
      <c r="D41" s="204"/>
      <c r="E41" s="204"/>
      <c r="F41" s="204"/>
      <c r="G41" s="204"/>
      <c r="H41" s="204"/>
    </row>
    <row r="42" spans="2:8" x14ac:dyDescent="0.25">
      <c r="B42" s="204"/>
      <c r="C42" s="204"/>
      <c r="D42" s="204"/>
      <c r="E42" s="204"/>
      <c r="F42" s="204"/>
      <c r="G42" s="204"/>
      <c r="H42" s="204"/>
    </row>
    <row r="43" spans="2:8" x14ac:dyDescent="0.25">
      <c r="B43" s="204"/>
      <c r="C43" s="204"/>
      <c r="D43" s="204"/>
      <c r="E43" s="204"/>
      <c r="F43" s="204"/>
      <c r="G43" s="204"/>
      <c r="H43" s="204"/>
    </row>
    <row r="44" spans="2:8" x14ac:dyDescent="0.25">
      <c r="B44" s="204"/>
      <c r="C44" s="204"/>
      <c r="D44" s="204"/>
      <c r="E44" s="204"/>
      <c r="F44" s="204"/>
      <c r="G44" s="204"/>
      <c r="H44" s="204"/>
    </row>
    <row r="45" spans="2:8" x14ac:dyDescent="0.25">
      <c r="B45" s="204"/>
      <c r="C45" s="204"/>
      <c r="D45" s="204"/>
      <c r="E45" s="204"/>
      <c r="F45" s="204"/>
      <c r="G45" s="204"/>
      <c r="H45" s="204"/>
    </row>
    <row r="46" spans="2:8" x14ac:dyDescent="0.25">
      <c r="B46" s="204"/>
      <c r="C46" s="204"/>
      <c r="D46" s="204"/>
      <c r="E46" s="204"/>
      <c r="F46" s="204"/>
      <c r="G46" s="204"/>
      <c r="H46" s="204"/>
    </row>
    <row r="47" spans="2:8" x14ac:dyDescent="0.25">
      <c r="B47" s="204"/>
      <c r="C47" s="204"/>
      <c r="D47" s="204"/>
      <c r="E47" s="204"/>
      <c r="F47" s="204"/>
      <c r="G47" s="204"/>
      <c r="H47" s="204"/>
    </row>
  </sheetData>
  <mergeCells count="2">
    <mergeCell ref="A7:I7"/>
    <mergeCell ref="B10:H4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I85"/>
  <sheetViews>
    <sheetView showGridLines="0" tabSelected="1" topLeftCell="I25" zoomScaleNormal="100" workbookViewId="0">
      <selection activeCell="H22" sqref="H22"/>
    </sheetView>
  </sheetViews>
  <sheetFormatPr defaultRowHeight="15" x14ac:dyDescent="0.25"/>
  <cols>
    <col min="1" max="1" width="3.7109375" style="21" customWidth="1"/>
    <col min="2" max="2" width="11.5703125" style="19" customWidth="1"/>
    <col min="3" max="4" width="9.7109375" style="19" customWidth="1"/>
    <col min="5" max="5" width="7.85546875" style="19" customWidth="1"/>
    <col min="6" max="6" width="9.140625" style="19" customWidth="1"/>
    <col min="7" max="7" width="34.85546875" style="19" customWidth="1"/>
    <col min="8" max="8" width="20.28515625" style="19" customWidth="1"/>
    <col min="9" max="9" width="9.85546875" style="19" customWidth="1"/>
    <col min="10" max="10" width="7.140625" style="18" customWidth="1"/>
    <col min="11" max="11" width="8.85546875" style="18" customWidth="1"/>
    <col min="12" max="12" width="6.5703125" style="20" customWidth="1"/>
    <col min="13" max="13" width="7.28515625" style="18" customWidth="1"/>
    <col min="14" max="14" width="6.7109375" style="18" customWidth="1"/>
    <col min="15" max="15" width="7.85546875" style="18" customWidth="1"/>
    <col min="16" max="16" width="7.7109375" style="18" customWidth="1"/>
    <col min="17" max="17" width="10" style="18" customWidth="1"/>
    <col min="18" max="18" width="5.28515625" style="18" customWidth="1"/>
    <col min="19" max="19" width="8.85546875" style="19" customWidth="1"/>
    <col min="20" max="20" width="7.85546875" style="19" customWidth="1"/>
    <col min="21" max="21" width="11.140625" style="19" customWidth="1"/>
    <col min="22" max="22" width="8.140625" style="19" customWidth="1"/>
    <col min="23" max="23" width="9" style="19" customWidth="1"/>
    <col min="24" max="24" width="9.140625" style="19" customWidth="1"/>
    <col min="25" max="26" width="11.28515625" style="19" customWidth="1"/>
    <col min="27" max="27" width="12.28515625" style="19" customWidth="1"/>
    <col min="28" max="28" width="10.42578125" style="19" customWidth="1"/>
    <col min="29" max="29" width="7.85546875" style="19" customWidth="1"/>
    <col min="30" max="30" width="7.5703125" style="19" customWidth="1"/>
    <col min="31" max="32" width="12.7109375" style="19" customWidth="1"/>
    <col min="33" max="34" width="9.140625" style="19"/>
    <col min="35" max="16384" width="9.140625" style="21"/>
  </cols>
  <sheetData>
    <row r="1" spans="2:35" ht="55.5" customHeight="1" x14ac:dyDescent="0.25"/>
    <row r="2" spans="2:35" ht="30" customHeight="1" x14ac:dyDescent="0.4">
      <c r="B2" s="205" t="s">
        <v>200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row>
    <row r="3" spans="2:35" ht="21" customHeight="1" x14ac:dyDescent="0.25">
      <c r="B3" s="18"/>
      <c r="E3" s="18"/>
    </row>
    <row r="4" spans="2:35" ht="38.25" customHeight="1" x14ac:dyDescent="0.25">
      <c r="B4" s="206" t="s">
        <v>89</v>
      </c>
      <c r="C4" s="207"/>
      <c r="D4" s="207"/>
      <c r="E4" s="207"/>
      <c r="F4" s="207"/>
      <c r="G4" s="207"/>
      <c r="H4" s="207"/>
      <c r="I4" s="207"/>
      <c r="J4" s="207"/>
      <c r="K4" s="207"/>
      <c r="L4" s="207"/>
      <c r="M4" s="207"/>
      <c r="N4" s="207"/>
      <c r="O4" s="207"/>
      <c r="P4" s="207"/>
      <c r="Q4" s="207"/>
      <c r="R4" s="207"/>
      <c r="S4" s="208"/>
      <c r="T4" s="14"/>
      <c r="U4" s="14"/>
      <c r="V4" s="14"/>
      <c r="W4" s="14"/>
      <c r="X4" s="14"/>
      <c r="Y4" s="14"/>
      <c r="Z4" s="14"/>
      <c r="AA4" s="14"/>
      <c r="AB4" s="14"/>
      <c r="AC4" s="14"/>
      <c r="AD4" s="14"/>
      <c r="AE4" s="14"/>
      <c r="AI4" s="19"/>
    </row>
    <row r="5" spans="2:35" ht="15.75" customHeight="1" x14ac:dyDescent="0.25">
      <c r="B5" s="165"/>
      <c r="C5" s="166"/>
      <c r="D5" s="166"/>
      <c r="E5" s="166"/>
      <c r="F5" s="166"/>
      <c r="G5" s="166"/>
      <c r="H5" s="166"/>
      <c r="I5" s="167"/>
      <c r="J5" s="167" t="s">
        <v>327</v>
      </c>
      <c r="K5" s="167" t="s">
        <v>328</v>
      </c>
      <c r="L5" s="167" t="s">
        <v>322</v>
      </c>
      <c r="M5" s="167" t="s">
        <v>323</v>
      </c>
      <c r="N5" s="167"/>
      <c r="O5" s="167" t="s">
        <v>324</v>
      </c>
      <c r="P5" s="167" t="s">
        <v>325</v>
      </c>
      <c r="Q5" s="168"/>
      <c r="R5" s="169"/>
      <c r="S5" s="163"/>
      <c r="T5" s="14"/>
      <c r="U5" s="14"/>
      <c r="V5" s="14"/>
      <c r="W5" s="14"/>
      <c r="X5" s="14"/>
      <c r="Y5" s="14"/>
      <c r="Z5" s="14"/>
      <c r="AA5" s="14"/>
      <c r="AB5" s="14"/>
      <c r="AC5" s="14"/>
      <c r="AD5" s="14"/>
      <c r="AE5" s="14"/>
      <c r="AI5" s="19"/>
    </row>
    <row r="6" spans="2:35" ht="57.75" customHeight="1" x14ac:dyDescent="0.25">
      <c r="B6" s="161" t="s">
        <v>7</v>
      </c>
      <c r="C6" s="162"/>
      <c r="D6" s="162"/>
      <c r="E6" s="162"/>
      <c r="F6" s="163"/>
      <c r="G6" s="136">
        <f>YEAR('Roll down menus'!A7)</f>
        <v>2020</v>
      </c>
      <c r="H6" s="4"/>
      <c r="I6" s="170" t="s">
        <v>28</v>
      </c>
      <c r="J6" s="171" t="s">
        <v>321</v>
      </c>
      <c r="K6" s="171" t="s">
        <v>318</v>
      </c>
      <c r="L6" s="171" t="s">
        <v>319</v>
      </c>
      <c r="M6" s="171" t="s">
        <v>44</v>
      </c>
      <c r="N6" s="172" t="s">
        <v>45</v>
      </c>
      <c r="O6" s="172" t="s">
        <v>320</v>
      </c>
      <c r="P6" s="172" t="s">
        <v>46</v>
      </c>
      <c r="Q6" s="172" t="s">
        <v>326</v>
      </c>
      <c r="R6" s="187" t="s">
        <v>329</v>
      </c>
      <c r="S6" s="187" t="s">
        <v>330</v>
      </c>
      <c r="T6" s="44"/>
      <c r="U6" s="14"/>
      <c r="Z6" s="14"/>
      <c r="AA6" s="14"/>
      <c r="AB6" s="14"/>
      <c r="AC6" s="14"/>
      <c r="AD6" s="14"/>
      <c r="AE6" s="14"/>
      <c r="AI6" s="19"/>
    </row>
    <row r="7" spans="2:35" ht="15" customHeight="1" x14ac:dyDescent="0.25">
      <c r="B7" s="161" t="s">
        <v>1</v>
      </c>
      <c r="C7" s="162"/>
      <c r="D7" s="162"/>
      <c r="E7" s="162"/>
      <c r="F7" s="163"/>
      <c r="G7" s="136" t="s">
        <v>145</v>
      </c>
      <c r="H7" s="4"/>
      <c r="I7" s="170" t="s">
        <v>67</v>
      </c>
      <c r="J7" s="171" t="s">
        <v>18</v>
      </c>
      <c r="K7" s="171" t="s">
        <v>43</v>
      </c>
      <c r="L7" s="171" t="s">
        <v>43</v>
      </c>
      <c r="M7" s="171" t="s">
        <v>43</v>
      </c>
      <c r="N7" s="171" t="s">
        <v>43</v>
      </c>
      <c r="O7" s="172" t="s">
        <v>18</v>
      </c>
      <c r="P7" s="172"/>
      <c r="Q7" s="172"/>
      <c r="R7" s="172"/>
      <c r="S7" s="172"/>
      <c r="T7" s="44"/>
      <c r="U7" s="144"/>
      <c r="V7" s="145" t="s">
        <v>332</v>
      </c>
      <c r="W7" s="143"/>
      <c r="X7" s="143"/>
      <c r="Y7" s="143"/>
      <c r="Z7" s="143"/>
      <c r="AA7" s="143"/>
      <c r="AB7" s="143"/>
      <c r="AC7" s="143"/>
      <c r="AD7" s="143"/>
      <c r="AE7" s="14"/>
      <c r="AI7" s="19"/>
    </row>
    <row r="8" spans="2:35" ht="15" customHeight="1" x14ac:dyDescent="0.25">
      <c r="B8" s="161" t="s">
        <v>35</v>
      </c>
      <c r="C8" s="162"/>
      <c r="D8" s="162"/>
      <c r="E8" s="162"/>
      <c r="F8" s="163"/>
      <c r="G8" s="137" t="s">
        <v>204</v>
      </c>
      <c r="H8" s="4"/>
      <c r="I8" s="170" t="s">
        <v>66</v>
      </c>
      <c r="J8" s="171">
        <v>2000</v>
      </c>
      <c r="K8" s="171">
        <v>317</v>
      </c>
      <c r="L8" s="171">
        <v>341</v>
      </c>
      <c r="M8" s="171">
        <v>320</v>
      </c>
      <c r="N8" s="171">
        <f>M8-L8</f>
        <v>-21</v>
      </c>
      <c r="O8" s="173">
        <v>2046</v>
      </c>
      <c r="P8" s="171">
        <v>2143</v>
      </c>
      <c r="Q8" s="171">
        <f>P8-O8</f>
        <v>97</v>
      </c>
      <c r="R8" s="174">
        <f>(O8-J8)/J8</f>
        <v>2.3E-2</v>
      </c>
      <c r="S8" s="174">
        <f>(P8-J8)/J8</f>
        <v>7.1499999999999994E-2</v>
      </c>
      <c r="T8" s="164"/>
      <c r="U8" s="146"/>
      <c r="V8" s="145" t="s">
        <v>332</v>
      </c>
      <c r="W8" s="143"/>
      <c r="X8" s="143"/>
      <c r="Y8" s="143"/>
      <c r="Z8" s="143"/>
      <c r="AA8" s="143"/>
      <c r="AB8" s="143"/>
      <c r="AC8" s="143"/>
      <c r="AD8" s="143"/>
      <c r="AE8" s="14"/>
      <c r="AI8" s="19"/>
    </row>
    <row r="9" spans="2:35" ht="15" customHeight="1" x14ac:dyDescent="0.25">
      <c r="B9" s="161" t="s">
        <v>0</v>
      </c>
      <c r="C9" s="162"/>
      <c r="D9" s="162"/>
      <c r="E9" s="162"/>
      <c r="F9" s="163"/>
      <c r="G9" s="136" t="s">
        <v>205</v>
      </c>
      <c r="H9" s="4"/>
      <c r="I9" s="7"/>
      <c r="J9" s="8"/>
      <c r="K9" s="8"/>
      <c r="L9" s="9"/>
      <c r="M9" s="10"/>
      <c r="N9" s="8"/>
      <c r="O9" s="8"/>
      <c r="P9" s="8"/>
      <c r="Q9" s="11"/>
      <c r="R9" s="12"/>
      <c r="S9" s="14"/>
      <c r="T9" s="14"/>
      <c r="U9" s="147"/>
      <c r="V9" s="145" t="s">
        <v>332</v>
      </c>
      <c r="W9" s="143"/>
      <c r="X9" s="143"/>
      <c r="Y9" s="143"/>
      <c r="Z9" s="143"/>
      <c r="AA9" s="143"/>
      <c r="AB9" s="143"/>
      <c r="AC9" s="143"/>
      <c r="AD9" s="143"/>
      <c r="AE9" s="14"/>
      <c r="AI9" s="19"/>
    </row>
    <row r="10" spans="2:35" ht="28.5" customHeight="1" x14ac:dyDescent="0.25">
      <c r="B10" s="161" t="s">
        <v>36</v>
      </c>
      <c r="C10" s="162"/>
      <c r="D10" s="162"/>
      <c r="E10" s="162"/>
      <c r="F10" s="163"/>
      <c r="G10" s="57" t="s">
        <v>58</v>
      </c>
      <c r="H10" s="4"/>
      <c r="I10" s="209" t="s">
        <v>331</v>
      </c>
      <c r="J10" s="210"/>
      <c r="K10" s="210"/>
      <c r="L10" s="210"/>
      <c r="M10" s="210"/>
      <c r="N10" s="210"/>
      <c r="O10" s="210"/>
      <c r="P10" s="210"/>
      <c r="Q10" s="211"/>
      <c r="R10" s="12"/>
      <c r="S10" s="14"/>
      <c r="T10" s="14"/>
      <c r="U10" s="148"/>
      <c r="V10" s="145" t="s">
        <v>187</v>
      </c>
      <c r="W10" s="143"/>
      <c r="X10" s="143"/>
      <c r="Y10" s="143"/>
      <c r="Z10" s="143"/>
      <c r="AA10" s="143"/>
      <c r="AB10" s="143"/>
      <c r="AC10" s="143"/>
      <c r="AD10" s="143"/>
      <c r="AE10" s="14"/>
      <c r="AI10" s="19"/>
    </row>
    <row r="11" spans="2:35" s="48" customFormat="1" ht="18" customHeight="1" x14ac:dyDescent="0.25">
      <c r="B11" s="161" t="s">
        <v>37</v>
      </c>
      <c r="C11" s="162"/>
      <c r="D11" s="162"/>
      <c r="E11" s="162"/>
      <c r="F11" s="163"/>
      <c r="G11" s="138" t="s">
        <v>230</v>
      </c>
      <c r="H11" s="5"/>
      <c r="I11" s="177" t="s">
        <v>82</v>
      </c>
      <c r="J11" s="3"/>
      <c r="K11" s="3"/>
      <c r="L11" s="16"/>
      <c r="M11" s="3">
        <v>0</v>
      </c>
      <c r="N11" s="17"/>
      <c r="O11" s="17"/>
      <c r="P11" s="6">
        <v>1</v>
      </c>
      <c r="Q11" s="17"/>
      <c r="R11" s="45"/>
      <c r="S11" s="46"/>
      <c r="T11" s="46"/>
      <c r="W11" s="143"/>
      <c r="X11" s="143"/>
      <c r="Y11" s="143"/>
      <c r="Z11" s="143"/>
      <c r="AA11" s="143"/>
      <c r="AB11" s="143"/>
      <c r="AC11" s="143"/>
      <c r="AD11" s="143"/>
      <c r="AE11" s="46"/>
      <c r="AF11" s="47"/>
      <c r="AG11" s="47"/>
      <c r="AH11" s="47"/>
      <c r="AI11" s="47"/>
    </row>
    <row r="12" spans="2:35" s="48" customFormat="1" ht="18" customHeight="1" x14ac:dyDescent="0.25">
      <c r="B12" s="161" t="s">
        <v>40</v>
      </c>
      <c r="C12" s="162"/>
      <c r="D12" s="162"/>
      <c r="E12" s="162"/>
      <c r="F12" s="163"/>
      <c r="G12" s="15" t="s">
        <v>34</v>
      </c>
      <c r="H12" s="5"/>
      <c r="I12" s="177" t="s">
        <v>83</v>
      </c>
      <c r="J12" s="3"/>
      <c r="K12" s="3"/>
      <c r="L12" s="176">
        <v>0</v>
      </c>
      <c r="M12" s="104">
        <v>2</v>
      </c>
      <c r="N12" s="175">
        <f>M12-L12</f>
        <v>2</v>
      </c>
      <c r="O12" s="17"/>
      <c r="P12" s="6">
        <v>5</v>
      </c>
      <c r="Q12" s="17"/>
      <c r="R12" s="45"/>
      <c r="S12" s="46"/>
      <c r="T12" s="46"/>
      <c r="U12" s="149"/>
      <c r="V12" s="145" t="s">
        <v>188</v>
      </c>
      <c r="W12" s="143"/>
      <c r="X12" s="143"/>
      <c r="Y12" s="143"/>
      <c r="Z12" s="143"/>
      <c r="AA12" s="143"/>
      <c r="AB12" s="143"/>
      <c r="AC12" s="143"/>
      <c r="AD12" s="143"/>
      <c r="AE12" s="46"/>
      <c r="AF12" s="47"/>
      <c r="AG12" s="47"/>
      <c r="AH12" s="47"/>
      <c r="AI12" s="47"/>
    </row>
    <row r="13" spans="2:35" s="48" customFormat="1" ht="19.5" customHeight="1" x14ac:dyDescent="0.25">
      <c r="B13" s="161" t="s">
        <v>38</v>
      </c>
      <c r="C13" s="162"/>
      <c r="D13" s="162"/>
      <c r="E13" s="162"/>
      <c r="F13" s="163"/>
      <c r="G13" s="138" t="s">
        <v>254</v>
      </c>
      <c r="H13" s="5"/>
      <c r="I13" s="177" t="s">
        <v>81</v>
      </c>
      <c r="J13" s="17"/>
      <c r="K13" s="17"/>
      <c r="L13" s="175">
        <v>0</v>
      </c>
      <c r="M13" s="175">
        <v>10</v>
      </c>
      <c r="N13" s="175">
        <f>M13-L13</f>
        <v>10</v>
      </c>
      <c r="O13" s="17"/>
      <c r="P13" s="6">
        <v>30</v>
      </c>
      <c r="Q13" s="17"/>
      <c r="R13" s="45"/>
      <c r="S13" s="46"/>
      <c r="T13" s="46"/>
      <c r="U13" s="150"/>
      <c r="V13" s="62" t="s">
        <v>189</v>
      </c>
      <c r="W13" s="46"/>
      <c r="X13" s="46"/>
      <c r="Y13" s="46"/>
      <c r="Z13" s="46"/>
      <c r="AA13" s="46"/>
      <c r="AB13" s="46"/>
      <c r="AC13" s="46"/>
      <c r="AD13" s="46"/>
      <c r="AE13" s="46"/>
      <c r="AF13" s="47"/>
      <c r="AG13" s="47"/>
      <c r="AH13" s="47"/>
      <c r="AI13" s="47"/>
    </row>
    <row r="14" spans="2:35" s="48" customFormat="1" ht="19.5" customHeight="1" x14ac:dyDescent="0.25">
      <c r="B14" s="161" t="s">
        <v>41</v>
      </c>
      <c r="C14" s="162"/>
      <c r="D14" s="162"/>
      <c r="E14" s="162"/>
      <c r="F14" s="163"/>
      <c r="G14" s="15" t="s">
        <v>34</v>
      </c>
      <c r="H14" s="5"/>
      <c r="I14" s="177" t="s">
        <v>88</v>
      </c>
      <c r="J14" s="178"/>
      <c r="K14" s="5"/>
      <c r="L14" s="6">
        <v>20</v>
      </c>
      <c r="M14" s="6">
        <v>18</v>
      </c>
      <c r="N14" s="6">
        <f>M14-L14</f>
        <v>-2</v>
      </c>
      <c r="O14" s="175">
        <v>120</v>
      </c>
      <c r="P14" s="175">
        <v>130</v>
      </c>
      <c r="Q14" s="175">
        <f>P14-O14</f>
        <v>10</v>
      </c>
      <c r="R14" s="45"/>
      <c r="S14" s="46"/>
      <c r="T14" s="46"/>
      <c r="U14" s="46"/>
      <c r="V14" s="46"/>
      <c r="W14" s="46"/>
      <c r="X14" s="46"/>
      <c r="Y14" s="46"/>
      <c r="Z14" s="46"/>
      <c r="AA14" s="46"/>
      <c r="AB14" s="46"/>
      <c r="AC14" s="46"/>
      <c r="AD14" s="46"/>
      <c r="AE14" s="46"/>
      <c r="AF14" s="47"/>
      <c r="AG14" s="47"/>
      <c r="AH14" s="47"/>
      <c r="AI14" s="47"/>
    </row>
    <row r="15" spans="2:35" s="48" customFormat="1" ht="20.25" customHeight="1" x14ac:dyDescent="0.25">
      <c r="B15" s="161" t="s">
        <v>63</v>
      </c>
      <c r="C15" s="162"/>
      <c r="D15" s="162"/>
      <c r="E15" s="162"/>
      <c r="F15" s="163"/>
      <c r="G15" s="138" t="s">
        <v>39</v>
      </c>
      <c r="H15" s="5"/>
      <c r="I15" s="6"/>
      <c r="J15" s="17"/>
      <c r="K15" s="17"/>
      <c r="L15" s="17"/>
      <c r="M15" s="17"/>
      <c r="N15" s="17"/>
      <c r="O15" s="17"/>
      <c r="P15" s="17"/>
      <c r="Q15" s="17"/>
      <c r="R15" s="45"/>
      <c r="S15" s="46"/>
      <c r="T15" s="46"/>
      <c r="U15" s="6"/>
      <c r="V15" s="62" t="s">
        <v>191</v>
      </c>
      <c r="W15" s="46"/>
      <c r="X15" s="46"/>
      <c r="Y15" s="46"/>
      <c r="Z15" s="46"/>
      <c r="AA15" s="46"/>
      <c r="AB15" s="46"/>
      <c r="AC15" s="46"/>
      <c r="AD15" s="46"/>
      <c r="AE15" s="46"/>
      <c r="AF15" s="47"/>
      <c r="AG15" s="47"/>
      <c r="AH15" s="47"/>
      <c r="AI15" s="47"/>
    </row>
    <row r="16" spans="2:35" s="48" customFormat="1" ht="20.25" customHeight="1" x14ac:dyDescent="0.25">
      <c r="B16" s="67"/>
      <c r="C16" s="67"/>
      <c r="D16" s="67"/>
      <c r="E16" s="67"/>
      <c r="F16" s="46"/>
      <c r="G16" s="62"/>
      <c r="H16" s="45"/>
      <c r="I16" s="46"/>
      <c r="J16" s="45"/>
      <c r="K16" s="45"/>
      <c r="L16" s="45"/>
      <c r="M16" s="45"/>
      <c r="N16" s="45"/>
      <c r="O16" s="45"/>
      <c r="P16" s="45"/>
      <c r="Q16" s="45"/>
      <c r="R16" s="45"/>
      <c r="S16" s="46"/>
      <c r="T16" s="46"/>
      <c r="U16" s="46"/>
      <c r="V16" s="46"/>
      <c r="W16" s="46"/>
      <c r="X16" s="46"/>
      <c r="Y16" s="46"/>
      <c r="Z16" s="46"/>
      <c r="AA16" s="46"/>
      <c r="AB16" s="46"/>
      <c r="AC16" s="46"/>
      <c r="AD16" s="46"/>
      <c r="AE16" s="46"/>
      <c r="AF16" s="47"/>
      <c r="AG16" s="47"/>
      <c r="AH16" s="47"/>
      <c r="AI16" s="47"/>
    </row>
    <row r="17" spans="1:34" ht="24" customHeight="1" x14ac:dyDescent="0.25">
      <c r="A17" s="179"/>
      <c r="B17" s="217" t="s">
        <v>90</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9"/>
    </row>
    <row r="18" spans="1:34" s="50" customFormat="1" ht="105" customHeight="1" x14ac:dyDescent="0.25">
      <c r="A18" s="180"/>
      <c r="B18" s="233" t="s">
        <v>24</v>
      </c>
      <c r="C18" s="233" t="s">
        <v>25</v>
      </c>
      <c r="D18" s="233" t="s">
        <v>84</v>
      </c>
      <c r="E18" s="233" t="s">
        <v>65</v>
      </c>
      <c r="F18" s="233" t="s">
        <v>42</v>
      </c>
      <c r="G18" s="233" t="s">
        <v>3</v>
      </c>
      <c r="H18" s="234" t="s">
        <v>29</v>
      </c>
      <c r="I18" s="234" t="s">
        <v>85</v>
      </c>
      <c r="J18" s="233" t="s">
        <v>86</v>
      </c>
      <c r="K18" s="235" t="s">
        <v>116</v>
      </c>
      <c r="L18" s="233" t="s">
        <v>117</v>
      </c>
      <c r="M18" s="236" t="s">
        <v>118</v>
      </c>
      <c r="N18" s="236" t="s">
        <v>119</v>
      </c>
      <c r="O18" s="236" t="s">
        <v>120</v>
      </c>
      <c r="P18" s="236" t="s">
        <v>121</v>
      </c>
      <c r="Q18" s="236" t="s">
        <v>87</v>
      </c>
      <c r="R18" s="236" t="s">
        <v>48</v>
      </c>
      <c r="S18" s="236" t="s">
        <v>61</v>
      </c>
      <c r="T18" s="236" t="s">
        <v>57</v>
      </c>
      <c r="U18" s="237" t="s">
        <v>93</v>
      </c>
      <c r="V18" s="236" t="s">
        <v>122</v>
      </c>
      <c r="W18" s="237" t="s">
        <v>91</v>
      </c>
      <c r="X18" s="233" t="s">
        <v>123</v>
      </c>
      <c r="Y18" s="235" t="s">
        <v>124</v>
      </c>
      <c r="Z18" s="235" t="s">
        <v>125</v>
      </c>
      <c r="AA18" s="234" t="s">
        <v>12</v>
      </c>
      <c r="AB18" s="234" t="s">
        <v>126</v>
      </c>
      <c r="AC18" s="233" t="s">
        <v>21</v>
      </c>
      <c r="AD18" s="233" t="s">
        <v>22</v>
      </c>
      <c r="AE18" s="238"/>
    </row>
    <row r="19" spans="1:34" s="49" customFormat="1" x14ac:dyDescent="0.25">
      <c r="A19" s="181"/>
      <c r="B19" s="160" t="s">
        <v>170</v>
      </c>
      <c r="C19" s="160" t="s">
        <v>170</v>
      </c>
      <c r="D19" s="2"/>
      <c r="E19" s="2"/>
      <c r="F19" s="2"/>
      <c r="G19" s="22"/>
      <c r="H19" s="22"/>
      <c r="I19" s="2"/>
      <c r="J19" s="2"/>
      <c r="K19" s="1"/>
      <c r="L19" s="2"/>
      <c r="M19" s="39"/>
      <c r="N19" s="39"/>
      <c r="O19" s="39"/>
      <c r="P19" s="39"/>
      <c r="Q19" s="39" t="s">
        <v>8</v>
      </c>
      <c r="R19" s="39"/>
      <c r="S19" s="72" t="s">
        <v>171</v>
      </c>
      <c r="T19" s="39"/>
      <c r="U19" s="39" t="s">
        <v>8</v>
      </c>
      <c r="V19" s="39"/>
      <c r="W19" s="39" t="s">
        <v>8</v>
      </c>
      <c r="X19" s="2"/>
      <c r="Y19" s="2" t="s">
        <v>8</v>
      </c>
      <c r="Z19" s="2" t="s">
        <v>8</v>
      </c>
      <c r="AA19" s="2"/>
      <c r="AB19" s="2"/>
      <c r="AC19" s="2" t="s">
        <v>8</v>
      </c>
      <c r="AD19" s="2" t="s">
        <v>8</v>
      </c>
      <c r="AF19" s="50"/>
      <c r="AG19" s="50"/>
      <c r="AH19" s="50"/>
    </row>
    <row r="20" spans="1:34" x14ac:dyDescent="0.25">
      <c r="A20" s="179"/>
      <c r="B20" s="71">
        <v>150406</v>
      </c>
      <c r="C20" s="71"/>
      <c r="D20" s="3" t="s">
        <v>334</v>
      </c>
      <c r="E20" s="3">
        <v>1</v>
      </c>
      <c r="F20" s="3" t="s">
        <v>34</v>
      </c>
      <c r="G20" s="24" t="s">
        <v>371</v>
      </c>
      <c r="H20" s="140" t="s">
        <v>156</v>
      </c>
      <c r="I20" s="139" t="s">
        <v>19</v>
      </c>
      <c r="J20" s="51" t="s">
        <v>4</v>
      </c>
      <c r="K20" s="52">
        <v>3.9</v>
      </c>
      <c r="L20" s="16">
        <v>13</v>
      </c>
      <c r="M20" s="40">
        <v>12</v>
      </c>
      <c r="N20" s="40">
        <v>10</v>
      </c>
      <c r="O20" s="41">
        <v>10.3</v>
      </c>
      <c r="P20" s="41">
        <v>9</v>
      </c>
      <c r="Q20" s="41">
        <v>511</v>
      </c>
      <c r="R20" s="41">
        <v>1</v>
      </c>
      <c r="S20" s="73"/>
      <c r="T20" s="98">
        <f>K20-N20</f>
        <v>-6.1</v>
      </c>
      <c r="U20" s="101">
        <f>-Q20*T20</f>
        <v>3117.1</v>
      </c>
      <c r="V20" s="122">
        <f>P20-M20</f>
        <v>-3</v>
      </c>
      <c r="W20" s="101">
        <f>-Q20*V20</f>
        <v>1533</v>
      </c>
      <c r="X20" s="99">
        <f>O20-P20</f>
        <v>1.3000000000000007</v>
      </c>
      <c r="Y20" s="100">
        <f>Q20*X20</f>
        <v>664.30000000000041</v>
      </c>
      <c r="Z20" s="141"/>
      <c r="AA20" s="139" t="s">
        <v>11</v>
      </c>
      <c r="AB20" s="139" t="s">
        <v>19</v>
      </c>
      <c r="AC20" s="3"/>
      <c r="AD20" s="3"/>
    </row>
    <row r="21" spans="1:34" x14ac:dyDescent="0.25">
      <c r="A21" s="179"/>
      <c r="B21" s="71">
        <v>150207</v>
      </c>
      <c r="C21" s="71"/>
      <c r="D21" s="3" t="s">
        <v>335</v>
      </c>
      <c r="E21" s="3">
        <v>1</v>
      </c>
      <c r="F21" s="3" t="s">
        <v>34</v>
      </c>
      <c r="G21" s="24" t="s">
        <v>372</v>
      </c>
      <c r="H21" s="140" t="s">
        <v>158</v>
      </c>
      <c r="I21" s="139" t="s">
        <v>19</v>
      </c>
      <c r="J21" s="51" t="s">
        <v>4</v>
      </c>
      <c r="K21" s="52">
        <v>1.9</v>
      </c>
      <c r="L21" s="16">
        <v>3</v>
      </c>
      <c r="M21" s="40">
        <v>2.8</v>
      </c>
      <c r="N21" s="40">
        <v>2.2999999999999998</v>
      </c>
      <c r="O21" s="41">
        <v>2.5</v>
      </c>
      <c r="P21" s="41">
        <v>2.6</v>
      </c>
      <c r="Q21" s="41">
        <v>511</v>
      </c>
      <c r="R21" s="41">
        <v>1</v>
      </c>
      <c r="S21" s="73"/>
      <c r="T21" s="98">
        <f>K21-N21</f>
        <v>-0.39999999999999991</v>
      </c>
      <c r="U21" s="101">
        <f t="shared" ref="U21:U23" si="0">-Q21*T21</f>
        <v>204.39999999999995</v>
      </c>
      <c r="V21" s="122">
        <f>P21-M21</f>
        <v>-0.19999999999999973</v>
      </c>
      <c r="W21" s="101">
        <f>-Q21*V21</f>
        <v>102.19999999999986</v>
      </c>
      <c r="X21" s="99">
        <f t="shared" ref="X21:X36" si="1">O21-P21</f>
        <v>-0.10000000000000009</v>
      </c>
      <c r="Y21" s="100">
        <f t="shared" ref="Y21:Y36" si="2">Q21*X21</f>
        <v>-51.100000000000044</v>
      </c>
      <c r="Z21" s="141"/>
      <c r="AA21" s="139" t="s">
        <v>11</v>
      </c>
      <c r="AB21" s="139" t="s">
        <v>19</v>
      </c>
      <c r="AC21" s="3"/>
      <c r="AD21" s="3"/>
    </row>
    <row r="22" spans="1:34" x14ac:dyDescent="0.25">
      <c r="A22" s="179"/>
      <c r="B22" s="71">
        <v>150207</v>
      </c>
      <c r="C22" s="71"/>
      <c r="D22" s="3" t="s">
        <v>336</v>
      </c>
      <c r="E22" s="3">
        <v>2</v>
      </c>
      <c r="F22" s="3" t="s">
        <v>34</v>
      </c>
      <c r="G22" s="24" t="s">
        <v>373</v>
      </c>
      <c r="H22" s="140" t="s">
        <v>158</v>
      </c>
      <c r="I22" s="139" t="s">
        <v>19</v>
      </c>
      <c r="J22" s="51" t="s">
        <v>4</v>
      </c>
      <c r="K22" s="52">
        <v>1.9</v>
      </c>
      <c r="L22" s="16">
        <v>4</v>
      </c>
      <c r="M22" s="40">
        <v>3.7</v>
      </c>
      <c r="N22" s="40">
        <v>3.1</v>
      </c>
      <c r="O22" s="41">
        <v>3.4</v>
      </c>
      <c r="P22" s="41">
        <v>10</v>
      </c>
      <c r="Q22" s="41">
        <v>511</v>
      </c>
      <c r="R22" s="41">
        <v>1</v>
      </c>
      <c r="S22" s="73"/>
      <c r="T22" s="98">
        <f>K22-N22</f>
        <v>-1.2000000000000002</v>
      </c>
      <c r="U22" s="101">
        <f t="shared" si="0"/>
        <v>613.20000000000005</v>
      </c>
      <c r="V22" s="122">
        <f t="shared" ref="V22:V23" si="3">P22-M22</f>
        <v>6.3</v>
      </c>
      <c r="W22" s="101">
        <f t="shared" ref="W22:W23" si="4">-Q22*V22</f>
        <v>-3219.2999999999997</v>
      </c>
      <c r="X22" s="99">
        <f t="shared" si="1"/>
        <v>-6.6</v>
      </c>
      <c r="Y22" s="100">
        <f t="shared" si="2"/>
        <v>-3372.6</v>
      </c>
      <c r="Z22" s="141"/>
      <c r="AA22" s="139" t="s">
        <v>11</v>
      </c>
      <c r="AB22" s="139" t="s">
        <v>19</v>
      </c>
      <c r="AC22" s="3"/>
      <c r="AD22" s="3"/>
    </row>
    <row r="23" spans="1:34" x14ac:dyDescent="0.25">
      <c r="A23" s="179"/>
      <c r="B23" s="71">
        <v>150207</v>
      </c>
      <c r="C23" s="71"/>
      <c r="D23" s="3" t="s">
        <v>334</v>
      </c>
      <c r="E23" s="3">
        <v>3</v>
      </c>
      <c r="F23" s="3" t="s">
        <v>34</v>
      </c>
      <c r="G23" s="24" t="s">
        <v>374</v>
      </c>
      <c r="H23" s="140" t="s">
        <v>156</v>
      </c>
      <c r="I23" s="139" t="s">
        <v>19</v>
      </c>
      <c r="J23" s="51" t="s">
        <v>4</v>
      </c>
      <c r="K23" s="52">
        <v>0.2</v>
      </c>
      <c r="L23" s="54">
        <v>1</v>
      </c>
      <c r="M23" s="40">
        <v>0.8</v>
      </c>
      <c r="N23" s="40">
        <v>0.5</v>
      </c>
      <c r="O23" s="41">
        <v>0.4</v>
      </c>
      <c r="P23" s="41">
        <v>0.3</v>
      </c>
      <c r="Q23" s="41">
        <v>511</v>
      </c>
      <c r="R23" s="41">
        <v>1</v>
      </c>
      <c r="S23" s="73"/>
      <c r="T23" s="98">
        <f>K23-N23</f>
        <v>-0.3</v>
      </c>
      <c r="U23" s="101">
        <f t="shared" si="0"/>
        <v>153.29999999999998</v>
      </c>
      <c r="V23" s="122">
        <f t="shared" si="3"/>
        <v>-0.5</v>
      </c>
      <c r="W23" s="101">
        <f t="shared" si="4"/>
        <v>255.5</v>
      </c>
      <c r="X23" s="99">
        <f t="shared" si="1"/>
        <v>0.10000000000000003</v>
      </c>
      <c r="Y23" s="100">
        <f t="shared" si="2"/>
        <v>51.100000000000016</v>
      </c>
      <c r="Z23" s="141"/>
      <c r="AA23" s="139" t="s">
        <v>11</v>
      </c>
      <c r="AB23" s="139" t="s">
        <v>19</v>
      </c>
      <c r="AC23" s="3"/>
      <c r="AD23" s="3"/>
    </row>
    <row r="24" spans="1:34" x14ac:dyDescent="0.25">
      <c r="A24" s="179"/>
      <c r="B24" s="71"/>
      <c r="C24" s="71"/>
      <c r="D24" s="3"/>
      <c r="E24" s="3"/>
      <c r="F24" s="3"/>
      <c r="G24" s="24" t="s">
        <v>30</v>
      </c>
      <c r="H24" s="140"/>
      <c r="I24" s="139"/>
      <c r="J24" s="51"/>
      <c r="K24" s="52">
        <f>SUM(K20:K23)</f>
        <v>7.8999999999999995</v>
      </c>
      <c r="L24" s="16">
        <f t="shared" ref="L24" si="5">SUM(L20:L23)</f>
        <v>21</v>
      </c>
      <c r="M24" s="40">
        <f t="shared" ref="M24:N24" si="6">SUM(M20:M23)</f>
        <v>19.3</v>
      </c>
      <c r="N24" s="40">
        <f t="shared" si="6"/>
        <v>15.9</v>
      </c>
      <c r="O24" s="40">
        <f>SUM(O20:O23)</f>
        <v>16.599999999999998</v>
      </c>
      <c r="P24" s="40">
        <f>SUM(P20:P23)</f>
        <v>21.900000000000002</v>
      </c>
      <c r="Q24" s="40"/>
      <c r="R24" s="40"/>
      <c r="S24" s="74"/>
      <c r="T24" s="123"/>
      <c r="U24" s="123"/>
      <c r="V24" s="122"/>
      <c r="W24" s="123"/>
      <c r="X24" s="102"/>
      <c r="Y24" s="100"/>
      <c r="Z24" s="141"/>
      <c r="AA24" s="139"/>
      <c r="AB24" s="139"/>
      <c r="AC24" s="3"/>
      <c r="AD24" s="3"/>
    </row>
    <row r="25" spans="1:34" x14ac:dyDescent="0.25">
      <c r="A25" s="179"/>
      <c r="B25" s="71"/>
      <c r="C25" s="71"/>
      <c r="D25" s="3"/>
      <c r="E25" s="3"/>
      <c r="F25" s="3"/>
      <c r="G25" s="24"/>
      <c r="H25" s="140"/>
      <c r="I25" s="139"/>
      <c r="J25" s="51"/>
      <c r="K25" s="52"/>
      <c r="L25" s="16"/>
      <c r="M25" s="40"/>
      <c r="N25" s="40"/>
      <c r="O25" s="40"/>
      <c r="P25" s="40"/>
      <c r="Q25" s="41"/>
      <c r="R25" s="41"/>
      <c r="S25" s="73"/>
      <c r="T25" s="98"/>
      <c r="U25" s="101"/>
      <c r="V25" s="122"/>
      <c r="W25" s="101"/>
      <c r="X25" s="99"/>
      <c r="Y25" s="100"/>
      <c r="Z25" s="141"/>
      <c r="AA25" s="139"/>
      <c r="AB25" s="139"/>
      <c r="AC25" s="3"/>
      <c r="AD25" s="3"/>
    </row>
    <row r="26" spans="1:34" x14ac:dyDescent="0.25">
      <c r="A26" s="179"/>
      <c r="B26" s="71">
        <v>141012</v>
      </c>
      <c r="C26" s="71"/>
      <c r="D26" s="3" t="s">
        <v>334</v>
      </c>
      <c r="E26" s="3">
        <v>1</v>
      </c>
      <c r="F26" s="3" t="s">
        <v>34</v>
      </c>
      <c r="G26" s="24" t="s">
        <v>375</v>
      </c>
      <c r="H26" s="140" t="s">
        <v>156</v>
      </c>
      <c r="I26" s="139" t="s">
        <v>19</v>
      </c>
      <c r="J26" s="51" t="s">
        <v>4</v>
      </c>
      <c r="K26" s="52">
        <v>98.8</v>
      </c>
      <c r="L26" s="16">
        <v>94.6</v>
      </c>
      <c r="M26" s="40">
        <v>95.1</v>
      </c>
      <c r="N26" s="40">
        <v>95.5</v>
      </c>
      <c r="O26" s="41">
        <v>95.4</v>
      </c>
      <c r="P26" s="41">
        <v>96.7</v>
      </c>
      <c r="Q26" s="41">
        <v>273</v>
      </c>
      <c r="R26" s="41">
        <v>2</v>
      </c>
      <c r="S26" s="73"/>
      <c r="T26" s="98">
        <f>-(K26-N26)</f>
        <v>-3.2999999999999972</v>
      </c>
      <c r="U26" s="101">
        <f>-Q26*T26</f>
        <v>900.89999999999918</v>
      </c>
      <c r="V26" s="122">
        <f t="shared" ref="V26" si="7">P26-M26</f>
        <v>1.6000000000000085</v>
      </c>
      <c r="W26" s="101">
        <f>Q26*V26</f>
        <v>436.80000000000234</v>
      </c>
      <c r="X26" s="99">
        <f>-(O26-P26)</f>
        <v>1.2999999999999972</v>
      </c>
      <c r="Y26" s="100">
        <f t="shared" si="2"/>
        <v>354.89999999999924</v>
      </c>
      <c r="Z26" s="141"/>
      <c r="AA26" s="139" t="s">
        <v>15</v>
      </c>
      <c r="AB26" s="139" t="s">
        <v>19</v>
      </c>
      <c r="AC26" s="3"/>
      <c r="AD26" s="3"/>
    </row>
    <row r="27" spans="1:34" x14ac:dyDescent="0.25">
      <c r="A27" s="179"/>
      <c r="B27" s="71">
        <v>140910</v>
      </c>
      <c r="C27" s="71"/>
      <c r="D27" s="3" t="s">
        <v>334</v>
      </c>
      <c r="E27" s="3">
        <v>1</v>
      </c>
      <c r="F27" s="3" t="s">
        <v>34</v>
      </c>
      <c r="G27" s="24" t="s">
        <v>376</v>
      </c>
      <c r="H27" s="140" t="s">
        <v>156</v>
      </c>
      <c r="I27" s="139" t="s">
        <v>19</v>
      </c>
      <c r="J27" s="51" t="s">
        <v>4</v>
      </c>
      <c r="K27" s="55">
        <v>98.9</v>
      </c>
      <c r="L27" s="54">
        <v>98</v>
      </c>
      <c r="M27" s="53">
        <v>98.3</v>
      </c>
      <c r="N27" s="53">
        <v>98.5</v>
      </c>
      <c r="O27" s="41">
        <v>98.4</v>
      </c>
      <c r="P27" s="41">
        <v>98.5</v>
      </c>
      <c r="Q27" s="41">
        <v>545</v>
      </c>
      <c r="R27" s="41">
        <v>3</v>
      </c>
      <c r="S27" s="73"/>
      <c r="T27" s="98">
        <f>-(K27-N27)</f>
        <v>-0.40000000000000568</v>
      </c>
      <c r="U27" s="101">
        <f t="shared" ref="U27:U29" si="8">-Q27*T27</f>
        <v>218.0000000000031</v>
      </c>
      <c r="V27" s="122">
        <f t="shared" ref="V27" si="9">P27-M27</f>
        <v>0.20000000000000284</v>
      </c>
      <c r="W27" s="101">
        <f>Q27*V27</f>
        <v>109.00000000000155</v>
      </c>
      <c r="X27" s="99">
        <f>-(O27-P27)</f>
        <v>9.9999999999994316E-2</v>
      </c>
      <c r="Y27" s="100">
        <f t="shared" si="2"/>
        <v>54.499999999996902</v>
      </c>
      <c r="Z27" s="141"/>
      <c r="AA27" s="139" t="s">
        <v>60</v>
      </c>
      <c r="AB27" s="139" t="s">
        <v>19</v>
      </c>
      <c r="AC27" s="3"/>
      <c r="AD27" s="3"/>
    </row>
    <row r="28" spans="1:34" x14ac:dyDescent="0.25">
      <c r="A28" s="179"/>
      <c r="B28" s="71">
        <v>150207</v>
      </c>
      <c r="C28" s="71"/>
      <c r="D28" s="3" t="s">
        <v>334</v>
      </c>
      <c r="E28" s="3">
        <v>1</v>
      </c>
      <c r="F28" s="3" t="s">
        <v>34</v>
      </c>
      <c r="G28" s="24" t="s">
        <v>6</v>
      </c>
      <c r="H28" s="140" t="s">
        <v>154</v>
      </c>
      <c r="I28" s="139" t="s">
        <v>19</v>
      </c>
      <c r="J28" s="51" t="s">
        <v>32</v>
      </c>
      <c r="K28" s="52">
        <v>1.1499999999999999</v>
      </c>
      <c r="L28" s="16">
        <v>1.56</v>
      </c>
      <c r="M28" s="40">
        <v>1.53</v>
      </c>
      <c r="N28" s="40">
        <v>1.41</v>
      </c>
      <c r="O28" s="41">
        <v>1.42</v>
      </c>
      <c r="P28" s="41">
        <v>1.48</v>
      </c>
      <c r="Q28" s="41">
        <v>2387</v>
      </c>
      <c r="R28" s="41">
        <v>4</v>
      </c>
      <c r="S28" s="73"/>
      <c r="T28" s="98">
        <f>K28-N28</f>
        <v>-0.26</v>
      </c>
      <c r="U28" s="101">
        <f t="shared" si="8"/>
        <v>620.62</v>
      </c>
      <c r="V28" s="122">
        <f t="shared" ref="V28" si="10">P28-M28</f>
        <v>-5.0000000000000044E-2</v>
      </c>
      <c r="W28" s="101">
        <f>-Q28*V28</f>
        <v>119.35000000000011</v>
      </c>
      <c r="X28" s="99">
        <f t="shared" si="1"/>
        <v>-6.0000000000000053E-2</v>
      </c>
      <c r="Y28" s="100">
        <f t="shared" si="2"/>
        <v>-143.22000000000014</v>
      </c>
      <c r="Z28" s="141"/>
      <c r="AA28" s="139" t="s">
        <v>11</v>
      </c>
      <c r="AB28" s="139" t="s">
        <v>19</v>
      </c>
      <c r="AC28" s="3"/>
      <c r="AD28" s="3"/>
    </row>
    <row r="29" spans="1:34" x14ac:dyDescent="0.25">
      <c r="A29" s="179"/>
      <c r="B29" s="71">
        <v>141108</v>
      </c>
      <c r="C29" s="71"/>
      <c r="D29" s="3" t="s">
        <v>334</v>
      </c>
      <c r="E29" s="3">
        <v>1</v>
      </c>
      <c r="F29" s="3" t="s">
        <v>34</v>
      </c>
      <c r="G29" s="24" t="s">
        <v>31</v>
      </c>
      <c r="H29" s="140" t="s">
        <v>154</v>
      </c>
      <c r="I29" s="139" t="s">
        <v>19</v>
      </c>
      <c r="J29" s="51" t="s">
        <v>5</v>
      </c>
      <c r="K29" s="52">
        <v>68</v>
      </c>
      <c r="L29" s="16">
        <v>87</v>
      </c>
      <c r="M29" s="40">
        <v>85</v>
      </c>
      <c r="N29" s="40">
        <v>83</v>
      </c>
      <c r="O29" s="41">
        <v>83</v>
      </c>
      <c r="P29" s="41">
        <v>82</v>
      </c>
      <c r="Q29" s="41">
        <v>20.399999999999999</v>
      </c>
      <c r="R29" s="41">
        <v>5</v>
      </c>
      <c r="S29" s="73"/>
      <c r="T29" s="98">
        <f>K29-N29</f>
        <v>-15</v>
      </c>
      <c r="U29" s="101">
        <f t="shared" si="8"/>
        <v>306</v>
      </c>
      <c r="V29" s="122">
        <f t="shared" ref="V29" si="11">P29-M29</f>
        <v>-3</v>
      </c>
      <c r="W29" s="101">
        <f>-Q29*V29</f>
        <v>61.199999999999996</v>
      </c>
      <c r="X29" s="99">
        <f t="shared" si="1"/>
        <v>1</v>
      </c>
      <c r="Y29" s="100">
        <f t="shared" si="2"/>
        <v>20.399999999999999</v>
      </c>
      <c r="Z29" s="141"/>
      <c r="AA29" s="139" t="s">
        <v>11</v>
      </c>
      <c r="AB29" s="139" t="s">
        <v>19</v>
      </c>
      <c r="AC29" s="3"/>
      <c r="AD29" s="3"/>
    </row>
    <row r="30" spans="1:34" x14ac:dyDescent="0.25">
      <c r="A30" s="179"/>
      <c r="B30" s="71"/>
      <c r="C30" s="71"/>
      <c r="D30" s="3"/>
      <c r="E30" s="3"/>
      <c r="F30" s="3"/>
      <c r="G30" s="24"/>
      <c r="H30" s="140"/>
      <c r="I30" s="139"/>
      <c r="J30" s="51"/>
      <c r="K30" s="52"/>
      <c r="L30" s="16"/>
      <c r="M30" s="40"/>
      <c r="N30" s="40"/>
      <c r="O30" s="41"/>
      <c r="P30" s="41"/>
      <c r="Q30" s="41"/>
      <c r="R30" s="41"/>
      <c r="S30" s="73"/>
      <c r="T30" s="98"/>
      <c r="U30" s="101"/>
      <c r="V30" s="122"/>
      <c r="W30" s="101"/>
      <c r="X30" s="99"/>
      <c r="Y30" s="100"/>
      <c r="Z30" s="141"/>
      <c r="AA30" s="139"/>
      <c r="AB30" s="139"/>
      <c r="AC30" s="3"/>
      <c r="AD30" s="3"/>
    </row>
    <row r="31" spans="1:34" x14ac:dyDescent="0.25">
      <c r="A31" s="179"/>
      <c r="B31" s="71">
        <v>140623</v>
      </c>
      <c r="C31" s="71"/>
      <c r="D31" s="3" t="s">
        <v>334</v>
      </c>
      <c r="E31" s="3">
        <v>1</v>
      </c>
      <c r="F31" s="3" t="s">
        <v>34</v>
      </c>
      <c r="G31" s="24" t="s">
        <v>59</v>
      </c>
      <c r="H31" s="140" t="s">
        <v>163</v>
      </c>
      <c r="I31" s="139" t="s">
        <v>19</v>
      </c>
      <c r="J31" s="51" t="s">
        <v>47</v>
      </c>
      <c r="K31" s="52">
        <v>5</v>
      </c>
      <c r="L31" s="16">
        <v>15</v>
      </c>
      <c r="M31" s="40">
        <v>15</v>
      </c>
      <c r="N31" s="40">
        <v>13</v>
      </c>
      <c r="O31" s="41">
        <v>10</v>
      </c>
      <c r="P31" s="41">
        <v>10</v>
      </c>
      <c r="Q31" s="41">
        <v>4.4000000000000004</v>
      </c>
      <c r="R31" s="41">
        <v>6</v>
      </c>
      <c r="S31" s="73">
        <v>1505</v>
      </c>
      <c r="T31" s="98">
        <f>K31-N31</f>
        <v>-8</v>
      </c>
      <c r="U31" s="101">
        <f>-Q31*T31</f>
        <v>35.200000000000003</v>
      </c>
      <c r="V31" s="122"/>
      <c r="W31" s="101"/>
      <c r="X31" s="99">
        <f t="shared" si="1"/>
        <v>0</v>
      </c>
      <c r="Y31" s="100">
        <f t="shared" si="2"/>
        <v>0</v>
      </c>
      <c r="Z31" s="141"/>
      <c r="AA31" s="139" t="s">
        <v>10</v>
      </c>
      <c r="AB31" s="139" t="s">
        <v>19</v>
      </c>
      <c r="AC31" s="3">
        <v>125</v>
      </c>
      <c r="AD31" s="3"/>
    </row>
    <row r="32" spans="1:34" x14ac:dyDescent="0.25">
      <c r="A32" s="179"/>
      <c r="B32" s="71">
        <v>150209</v>
      </c>
      <c r="C32" s="71"/>
      <c r="D32" s="3" t="s">
        <v>334</v>
      </c>
      <c r="E32" s="3">
        <v>1</v>
      </c>
      <c r="F32" s="3" t="s">
        <v>34</v>
      </c>
      <c r="G32" s="24" t="s">
        <v>13</v>
      </c>
      <c r="H32" s="140" t="s">
        <v>156</v>
      </c>
      <c r="I32" s="139" t="s">
        <v>19</v>
      </c>
      <c r="J32" s="51" t="s">
        <v>47</v>
      </c>
      <c r="K32" s="52"/>
      <c r="L32" s="16">
        <v>120</v>
      </c>
      <c r="M32" s="40">
        <v>120</v>
      </c>
      <c r="N32" s="40">
        <v>120</v>
      </c>
      <c r="O32" s="41">
        <v>120</v>
      </c>
      <c r="P32" s="41">
        <v>105</v>
      </c>
      <c r="Q32" s="41">
        <v>1</v>
      </c>
      <c r="R32" s="41"/>
      <c r="S32" s="73">
        <v>1507</v>
      </c>
      <c r="T32" s="98"/>
      <c r="U32" s="101"/>
      <c r="V32" s="122"/>
      <c r="W32" s="101"/>
      <c r="X32" s="99">
        <f t="shared" si="1"/>
        <v>15</v>
      </c>
      <c r="Y32" s="100">
        <f t="shared" si="2"/>
        <v>15</v>
      </c>
      <c r="Z32" s="141"/>
      <c r="AA32" s="139" t="s">
        <v>14</v>
      </c>
      <c r="AB32" s="139" t="s">
        <v>19</v>
      </c>
      <c r="AC32" s="3">
        <v>0</v>
      </c>
      <c r="AD32" s="3"/>
    </row>
    <row r="33" spans="1:34" x14ac:dyDescent="0.25">
      <c r="A33" s="179"/>
      <c r="B33" s="71">
        <v>150405</v>
      </c>
      <c r="C33" s="71"/>
      <c r="D33" s="3" t="s">
        <v>334</v>
      </c>
      <c r="E33" s="3">
        <v>1</v>
      </c>
      <c r="F33" s="3" t="s">
        <v>34</v>
      </c>
      <c r="G33" s="24" t="s">
        <v>17</v>
      </c>
      <c r="H33" s="140" t="s">
        <v>156</v>
      </c>
      <c r="I33" s="139" t="s">
        <v>19</v>
      </c>
      <c r="J33" s="51" t="s">
        <v>47</v>
      </c>
      <c r="K33" s="52"/>
      <c r="L33" s="16">
        <v>400</v>
      </c>
      <c r="M33" s="40">
        <v>410</v>
      </c>
      <c r="N33" s="40">
        <v>370</v>
      </c>
      <c r="O33" s="40">
        <v>330</v>
      </c>
      <c r="P33" s="41">
        <v>330</v>
      </c>
      <c r="Q33" s="41">
        <v>1</v>
      </c>
      <c r="R33" s="41"/>
      <c r="S33" s="73">
        <v>1504</v>
      </c>
      <c r="T33" s="98"/>
      <c r="U33" s="101"/>
      <c r="V33" s="122"/>
      <c r="W33" s="101"/>
      <c r="X33" s="99">
        <f t="shared" si="1"/>
        <v>0</v>
      </c>
      <c r="Y33" s="100">
        <f t="shared" si="2"/>
        <v>0</v>
      </c>
      <c r="Z33" s="141"/>
      <c r="AA33" s="139" t="s">
        <v>10</v>
      </c>
      <c r="AB33" s="139" t="s">
        <v>19</v>
      </c>
      <c r="AC33" s="3"/>
      <c r="AD33" s="3">
        <v>1700</v>
      </c>
    </row>
    <row r="34" spans="1:34" x14ac:dyDescent="0.25">
      <c r="A34" s="179"/>
      <c r="B34" s="71">
        <v>150502</v>
      </c>
      <c r="C34" s="71"/>
      <c r="D34" s="3" t="s">
        <v>334</v>
      </c>
      <c r="E34" s="3">
        <v>1</v>
      </c>
      <c r="F34" s="3" t="s">
        <v>34</v>
      </c>
      <c r="G34" s="24" t="s">
        <v>23</v>
      </c>
      <c r="H34" s="140" t="s">
        <v>156</v>
      </c>
      <c r="I34" s="139" t="s">
        <v>19</v>
      </c>
      <c r="J34" s="51" t="s">
        <v>47</v>
      </c>
      <c r="K34" s="52"/>
      <c r="L34" s="16">
        <v>40</v>
      </c>
      <c r="M34" s="40">
        <v>45</v>
      </c>
      <c r="N34" s="40">
        <v>45</v>
      </c>
      <c r="O34" s="40">
        <v>48</v>
      </c>
      <c r="P34" s="41">
        <v>42</v>
      </c>
      <c r="Q34" s="41">
        <v>1</v>
      </c>
      <c r="R34" s="41"/>
      <c r="S34" s="73">
        <v>1507</v>
      </c>
      <c r="T34" s="98"/>
      <c r="U34" s="101"/>
      <c r="V34" s="122"/>
      <c r="W34" s="101"/>
      <c r="X34" s="99">
        <f t="shared" si="1"/>
        <v>6</v>
      </c>
      <c r="Y34" s="100">
        <f t="shared" si="2"/>
        <v>6</v>
      </c>
      <c r="Z34" s="141"/>
      <c r="AA34" s="139" t="s">
        <v>14</v>
      </c>
      <c r="AB34" s="139" t="s">
        <v>19</v>
      </c>
      <c r="AC34" s="3">
        <v>0</v>
      </c>
      <c r="AD34" s="3"/>
    </row>
    <row r="35" spans="1:34" x14ac:dyDescent="0.25">
      <c r="A35" s="179"/>
      <c r="B35" s="71">
        <v>150223</v>
      </c>
      <c r="C35" s="71"/>
      <c r="D35" s="3" t="s">
        <v>334</v>
      </c>
      <c r="E35" s="3">
        <v>1</v>
      </c>
      <c r="F35" s="3" t="s">
        <v>34</v>
      </c>
      <c r="G35" s="24" t="s">
        <v>377</v>
      </c>
      <c r="H35" s="140" t="s">
        <v>154</v>
      </c>
      <c r="I35" s="139" t="s">
        <v>19</v>
      </c>
      <c r="J35" s="51" t="s">
        <v>47</v>
      </c>
      <c r="K35" s="52"/>
      <c r="L35" s="16">
        <v>23</v>
      </c>
      <c r="M35" s="40">
        <v>24</v>
      </c>
      <c r="N35" s="40">
        <v>24</v>
      </c>
      <c r="O35" s="40">
        <v>26</v>
      </c>
      <c r="P35" s="41">
        <v>26</v>
      </c>
      <c r="Q35" s="41">
        <v>1</v>
      </c>
      <c r="R35" s="41"/>
      <c r="S35" s="73">
        <v>1509</v>
      </c>
      <c r="T35" s="98"/>
      <c r="U35" s="101"/>
      <c r="V35" s="122"/>
      <c r="W35" s="101"/>
      <c r="X35" s="99">
        <f t="shared" si="1"/>
        <v>0</v>
      </c>
      <c r="Y35" s="100">
        <f t="shared" si="2"/>
        <v>0</v>
      </c>
      <c r="Z35" s="141"/>
      <c r="AA35" s="139" t="s">
        <v>33</v>
      </c>
      <c r="AB35" s="139" t="s">
        <v>19</v>
      </c>
      <c r="AC35" s="3">
        <v>45</v>
      </c>
      <c r="AD35" s="3"/>
    </row>
    <row r="36" spans="1:34" x14ac:dyDescent="0.25">
      <c r="A36" s="179"/>
      <c r="B36" s="71">
        <v>150591</v>
      </c>
      <c r="C36" s="71"/>
      <c r="D36" s="3" t="s">
        <v>334</v>
      </c>
      <c r="E36" s="3">
        <v>1</v>
      </c>
      <c r="F36" s="3" t="s">
        <v>34</v>
      </c>
      <c r="G36" s="24" t="s">
        <v>26</v>
      </c>
      <c r="H36" s="140" t="s">
        <v>167</v>
      </c>
      <c r="I36" s="139" t="s">
        <v>19</v>
      </c>
      <c r="J36" s="51" t="s">
        <v>47</v>
      </c>
      <c r="K36" s="52">
        <v>6</v>
      </c>
      <c r="L36" s="16">
        <v>12</v>
      </c>
      <c r="M36" s="40">
        <v>12</v>
      </c>
      <c r="N36" s="40">
        <v>12</v>
      </c>
      <c r="O36" s="40">
        <v>12</v>
      </c>
      <c r="P36" s="41">
        <v>12</v>
      </c>
      <c r="Q36" s="41">
        <v>1</v>
      </c>
      <c r="R36" s="41"/>
      <c r="S36" s="73">
        <v>1511</v>
      </c>
      <c r="T36" s="98"/>
      <c r="U36" s="101"/>
      <c r="V36" s="122"/>
      <c r="W36" s="101"/>
      <c r="X36" s="99">
        <f t="shared" si="1"/>
        <v>0</v>
      </c>
      <c r="Y36" s="100">
        <f t="shared" si="2"/>
        <v>0</v>
      </c>
      <c r="Z36" s="142"/>
      <c r="AA36" s="139"/>
      <c r="AB36" s="139" t="s">
        <v>19</v>
      </c>
      <c r="AC36" s="3">
        <v>8</v>
      </c>
      <c r="AD36" s="3"/>
    </row>
    <row r="37" spans="1:34" x14ac:dyDescent="0.25">
      <c r="A37" s="179"/>
      <c r="B37" s="3"/>
      <c r="C37" s="3"/>
      <c r="D37" s="3"/>
      <c r="E37" s="3"/>
      <c r="F37" s="3"/>
      <c r="G37" s="24"/>
      <c r="H37" s="24"/>
      <c r="I37" s="3"/>
      <c r="J37" s="51"/>
      <c r="K37" s="56"/>
      <c r="L37" s="16"/>
      <c r="M37" s="40"/>
      <c r="N37" s="40"/>
      <c r="O37" s="40"/>
      <c r="P37" s="40"/>
      <c r="Q37" s="40"/>
      <c r="R37" s="40"/>
      <c r="S37" s="40"/>
      <c r="T37" s="40"/>
      <c r="U37" s="41"/>
      <c r="V37" s="41"/>
      <c r="W37" s="41"/>
      <c r="X37" s="3"/>
      <c r="Y37" s="124"/>
      <c r="Z37" s="23"/>
      <c r="AA37" s="3"/>
      <c r="AB37" s="3"/>
      <c r="AC37" s="3"/>
      <c r="AD37" s="3"/>
    </row>
    <row r="38" spans="1:34" ht="26.25" customHeight="1" x14ac:dyDescent="0.25">
      <c r="A38" s="179"/>
      <c r="B38" s="3" t="s">
        <v>16</v>
      </c>
      <c r="C38" s="3"/>
      <c r="D38" s="3"/>
      <c r="E38" s="3"/>
      <c r="F38" s="3"/>
      <c r="G38" s="24"/>
      <c r="H38" s="24"/>
      <c r="I38" s="3"/>
      <c r="J38" s="3"/>
      <c r="K38" s="3"/>
      <c r="L38" s="16"/>
      <c r="M38" s="40"/>
      <c r="N38" s="40"/>
      <c r="O38" s="40"/>
      <c r="P38" s="40"/>
      <c r="Q38" s="40"/>
      <c r="R38" s="40"/>
      <c r="S38" s="40"/>
      <c r="T38" s="41"/>
      <c r="U38" s="101">
        <f>SUM(U20:U37)</f>
        <v>6168.7200000000021</v>
      </c>
      <c r="V38" s="42"/>
      <c r="W38" s="101">
        <f t="shared" ref="W38:Y38" si="12">SUM(W20:W37)</f>
        <v>-602.24999999999579</v>
      </c>
      <c r="X38" s="23"/>
      <c r="Y38" s="100">
        <f t="shared" si="12"/>
        <v>-2400.7200000000039</v>
      </c>
      <c r="Z38" s="100">
        <f>SUM(Z20:Z36)</f>
        <v>0</v>
      </c>
      <c r="AA38" s="3"/>
      <c r="AB38" s="3"/>
      <c r="AC38" s="99">
        <f>SUM(AC20:AC37)</f>
        <v>178</v>
      </c>
      <c r="AD38" s="99">
        <f>SUM(AD20:AD37)</f>
        <v>1700</v>
      </c>
    </row>
    <row r="39" spans="1:34" ht="28.5" customHeight="1" x14ac:dyDescent="0.25">
      <c r="B39" s="14"/>
      <c r="C39" s="14"/>
      <c r="D39" s="14"/>
      <c r="E39" s="14"/>
      <c r="F39" s="14"/>
      <c r="G39" s="12"/>
      <c r="H39" s="12"/>
      <c r="I39" s="14"/>
      <c r="J39" s="14"/>
      <c r="K39" s="14"/>
      <c r="L39" s="25"/>
      <c r="M39" s="25"/>
      <c r="N39" s="25"/>
      <c r="O39" s="25"/>
      <c r="P39" s="25"/>
      <c r="Q39" s="25"/>
      <c r="R39" s="25"/>
      <c r="S39" s="25"/>
      <c r="T39" s="26"/>
      <c r="U39" s="27"/>
      <c r="V39" s="27"/>
      <c r="W39" s="27"/>
      <c r="X39" s="28"/>
      <c r="Y39" s="28"/>
      <c r="Z39" s="28"/>
      <c r="AA39" s="14"/>
      <c r="AB39" s="14"/>
      <c r="AC39" s="14"/>
      <c r="AD39" s="14"/>
    </row>
    <row r="40" spans="1:34" ht="39" customHeight="1" x14ac:dyDescent="0.25">
      <c r="A40" s="182"/>
      <c r="B40" s="214" t="s">
        <v>192</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6"/>
    </row>
    <row r="41" spans="1:34" s="115" customFormat="1" ht="113.25" customHeight="1" x14ac:dyDescent="0.25">
      <c r="A41" s="183"/>
      <c r="B41" s="104" t="s">
        <v>79</v>
      </c>
      <c r="C41" s="104" t="s">
        <v>80</v>
      </c>
      <c r="D41" s="105"/>
      <c r="E41" s="106"/>
      <c r="F41" s="106"/>
      <c r="G41" s="222" t="s">
        <v>3</v>
      </c>
      <c r="H41" s="223"/>
      <c r="I41" s="106"/>
      <c r="J41" s="107" t="s">
        <v>71</v>
      </c>
      <c r="K41" s="107" t="s">
        <v>115</v>
      </c>
      <c r="L41" s="108" t="s">
        <v>114</v>
      </c>
      <c r="M41" s="108" t="s">
        <v>95</v>
      </c>
      <c r="N41" s="109" t="s">
        <v>92</v>
      </c>
      <c r="O41" s="109" t="s">
        <v>72</v>
      </c>
      <c r="P41" s="107" t="s">
        <v>73</v>
      </c>
      <c r="Q41" s="107" t="s">
        <v>74</v>
      </c>
      <c r="R41" s="110" t="s">
        <v>75</v>
      </c>
      <c r="S41" s="107" t="s">
        <v>76</v>
      </c>
      <c r="T41" s="110" t="s">
        <v>182</v>
      </c>
      <c r="U41" s="107" t="s">
        <v>183</v>
      </c>
      <c r="V41" s="110" t="s">
        <v>78</v>
      </c>
      <c r="W41" s="111" t="s">
        <v>69</v>
      </c>
      <c r="X41" s="104"/>
      <c r="Y41" s="112"/>
      <c r="Z41" s="113" t="s">
        <v>70</v>
      </c>
      <c r="AA41" s="114" t="s">
        <v>77</v>
      </c>
      <c r="AB41" s="117" t="s">
        <v>184</v>
      </c>
      <c r="AC41" s="104"/>
      <c r="AD41" s="104"/>
      <c r="AE41" s="103"/>
      <c r="AF41" s="103"/>
      <c r="AG41" s="103"/>
      <c r="AH41" s="103"/>
    </row>
    <row r="42" spans="1:34" ht="15.75" customHeight="1" x14ac:dyDescent="0.25">
      <c r="A42" s="182"/>
      <c r="B42" s="126" t="s">
        <v>170</v>
      </c>
      <c r="C42" s="3"/>
      <c r="D42" s="61"/>
      <c r="E42" s="29"/>
      <c r="F42" s="29"/>
      <c r="G42" s="59"/>
      <c r="H42" s="60"/>
      <c r="I42" s="29"/>
      <c r="J42" s="59"/>
      <c r="K42" s="59"/>
      <c r="L42" s="59"/>
      <c r="M42" s="59"/>
      <c r="N42" s="58"/>
      <c r="O42" s="58"/>
      <c r="P42" s="59"/>
      <c r="Q42" s="59"/>
      <c r="R42" s="116" t="s">
        <v>18</v>
      </c>
      <c r="S42" s="39" t="s">
        <v>8</v>
      </c>
      <c r="T42" s="39" t="s">
        <v>8</v>
      </c>
      <c r="U42" s="39" t="s">
        <v>8</v>
      </c>
      <c r="V42" s="30"/>
      <c r="W42" s="39" t="s">
        <v>8</v>
      </c>
      <c r="X42" s="3"/>
      <c r="Y42" s="38"/>
      <c r="Z42" s="39" t="s">
        <v>8</v>
      </c>
      <c r="AA42" s="31"/>
      <c r="AB42" s="31"/>
      <c r="AC42" s="3"/>
      <c r="AD42" s="3"/>
    </row>
    <row r="43" spans="1:34" x14ac:dyDescent="0.25">
      <c r="A43" s="182"/>
      <c r="B43" s="71">
        <v>150609</v>
      </c>
      <c r="C43" s="3">
        <v>1</v>
      </c>
      <c r="D43" s="3"/>
      <c r="E43" s="32"/>
      <c r="F43" s="32"/>
      <c r="G43" s="220" t="s">
        <v>64</v>
      </c>
      <c r="H43" s="221"/>
      <c r="I43" s="32"/>
      <c r="J43" s="24" t="s">
        <v>378</v>
      </c>
      <c r="K43" s="3"/>
      <c r="L43" s="134"/>
      <c r="M43" s="135"/>
      <c r="N43" s="3"/>
      <c r="O43" s="3"/>
      <c r="P43" s="3"/>
      <c r="Q43" s="3">
        <v>3</v>
      </c>
      <c r="R43" s="3">
        <v>15</v>
      </c>
      <c r="S43" s="3">
        <v>150</v>
      </c>
      <c r="T43" s="99">
        <f>S43*R43</f>
        <v>2250</v>
      </c>
      <c r="U43" s="3">
        <v>1000</v>
      </c>
      <c r="V43" s="3"/>
      <c r="W43" s="41">
        <v>-2500</v>
      </c>
      <c r="X43" s="3"/>
      <c r="Y43" s="3"/>
      <c r="Z43" s="3">
        <v>-2500</v>
      </c>
      <c r="AA43" s="3"/>
      <c r="AB43" s="135" t="s">
        <v>20</v>
      </c>
      <c r="AC43" s="3"/>
      <c r="AD43" s="3"/>
    </row>
    <row r="44" spans="1:34" x14ac:dyDescent="0.25">
      <c r="A44" s="182"/>
      <c r="B44" s="71">
        <v>150623</v>
      </c>
      <c r="C44" s="3">
        <v>2</v>
      </c>
      <c r="D44" s="3"/>
      <c r="E44" s="32"/>
      <c r="F44" s="32"/>
      <c r="G44" s="220" t="s">
        <v>56</v>
      </c>
      <c r="H44" s="221"/>
      <c r="I44" s="32"/>
      <c r="J44" s="24"/>
      <c r="K44" s="3"/>
      <c r="L44" s="134"/>
      <c r="M44" s="135"/>
      <c r="N44" s="3"/>
      <c r="O44" s="3"/>
      <c r="P44" s="3"/>
      <c r="Q44" s="3"/>
      <c r="R44" s="3"/>
      <c r="S44" s="3"/>
      <c r="T44" s="3"/>
      <c r="U44" s="3"/>
      <c r="V44" s="3"/>
      <c r="W44" s="41">
        <v>-830</v>
      </c>
      <c r="X44" s="3"/>
      <c r="Y44" s="3"/>
      <c r="Z44" s="3">
        <v>-830</v>
      </c>
      <c r="AA44" s="3"/>
      <c r="AB44" s="135" t="s">
        <v>20</v>
      </c>
      <c r="AC44" s="3"/>
      <c r="AD44" s="3"/>
    </row>
    <row r="45" spans="1:34" x14ac:dyDescent="0.25">
      <c r="A45" s="182"/>
      <c r="B45" s="3"/>
      <c r="C45" s="3"/>
      <c r="D45" s="3"/>
      <c r="E45" s="32"/>
      <c r="F45" s="32"/>
      <c r="G45" s="220" t="s">
        <v>68</v>
      </c>
      <c r="H45" s="221"/>
      <c r="I45" s="32"/>
      <c r="J45" s="3"/>
      <c r="K45" s="3"/>
      <c r="L45" s="16"/>
      <c r="M45" s="3"/>
      <c r="N45" s="3"/>
      <c r="O45" s="3"/>
      <c r="P45" s="3"/>
      <c r="Q45" s="3"/>
      <c r="R45" s="3"/>
      <c r="S45" s="3"/>
      <c r="T45" s="3"/>
      <c r="U45" s="3"/>
      <c r="V45" s="3"/>
      <c r="W45" s="41"/>
      <c r="X45" s="3"/>
      <c r="Y45" s="3"/>
      <c r="Z45" s="125">
        <v>-500</v>
      </c>
      <c r="AA45" s="3"/>
      <c r="AB45" s="3"/>
      <c r="AC45" s="3"/>
      <c r="AD45" s="3"/>
    </row>
    <row r="46" spans="1:34" ht="26.25" customHeight="1" x14ac:dyDescent="0.25">
      <c r="A46" s="182"/>
      <c r="B46" s="3" t="s">
        <v>16</v>
      </c>
      <c r="C46" s="3"/>
      <c r="D46" s="3"/>
      <c r="E46" s="32"/>
      <c r="F46" s="32"/>
      <c r="G46" s="212"/>
      <c r="H46" s="213"/>
      <c r="I46" s="32"/>
      <c r="J46" s="3"/>
      <c r="K46" s="3"/>
      <c r="L46" s="16"/>
      <c r="M46" s="3"/>
      <c r="N46" s="3"/>
      <c r="O46" s="3"/>
      <c r="P46" s="3"/>
      <c r="Q46" s="3"/>
      <c r="R46" s="3"/>
      <c r="S46" s="3"/>
      <c r="T46" s="3"/>
      <c r="U46" s="3"/>
      <c r="V46" s="3"/>
      <c r="W46" s="98">
        <f>SUM(W43:W45)</f>
        <v>-3330</v>
      </c>
      <c r="X46" s="3"/>
      <c r="Y46" s="3"/>
      <c r="Z46" s="99">
        <f>SUM(Z43:Z45)</f>
        <v>-3830</v>
      </c>
      <c r="AA46" s="3"/>
      <c r="AB46" s="3"/>
      <c r="AC46" s="3"/>
      <c r="AD46" s="3"/>
    </row>
    <row r="47" spans="1:34" ht="26.25" customHeight="1" x14ac:dyDescent="0.25">
      <c r="B47" s="14"/>
      <c r="C47" s="14"/>
      <c r="D47" s="14"/>
      <c r="E47" s="151"/>
      <c r="F47" s="151"/>
      <c r="G47" s="14"/>
      <c r="H47" s="14"/>
      <c r="I47" s="151"/>
      <c r="J47" s="14"/>
      <c r="K47" s="14"/>
      <c r="L47" s="25"/>
      <c r="M47" s="14"/>
      <c r="N47" s="14"/>
      <c r="O47" s="14"/>
      <c r="P47" s="14"/>
      <c r="Q47" s="14"/>
      <c r="R47" s="14"/>
      <c r="S47" s="14"/>
      <c r="T47" s="14"/>
      <c r="U47" s="14"/>
      <c r="V47" s="14"/>
      <c r="W47" s="152"/>
      <c r="X47" s="14"/>
      <c r="Y47" s="14"/>
      <c r="Z47" s="153"/>
      <c r="AA47" s="14"/>
      <c r="AB47" s="14"/>
      <c r="AC47" s="14"/>
      <c r="AD47" s="14"/>
    </row>
    <row r="48" spans="1:34" ht="27.75" customHeight="1" x14ac:dyDescent="0.25">
      <c r="A48" s="184"/>
      <c r="B48" s="224" t="s">
        <v>194</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6"/>
    </row>
    <row r="49" spans="1:30" ht="94.5" customHeight="1" x14ac:dyDescent="0.25">
      <c r="A49" s="184"/>
      <c r="B49" s="104" t="s">
        <v>79</v>
      </c>
      <c r="C49" s="104" t="s">
        <v>80</v>
      </c>
      <c r="D49" s="105"/>
      <c r="E49" s="106"/>
      <c r="F49" s="106"/>
      <c r="G49" s="222" t="s">
        <v>3</v>
      </c>
      <c r="H49" s="223"/>
      <c r="I49" s="106"/>
      <c r="J49" s="119" t="s">
        <v>71</v>
      </c>
      <c r="K49" s="119" t="s">
        <v>115</v>
      </c>
      <c r="L49" s="108" t="s">
        <v>114</v>
      </c>
      <c r="M49" s="108" t="s">
        <v>95</v>
      </c>
      <c r="N49" s="109" t="s">
        <v>92</v>
      </c>
      <c r="O49" s="109" t="s">
        <v>72</v>
      </c>
      <c r="P49" s="119" t="s">
        <v>73</v>
      </c>
      <c r="Q49" s="119" t="s">
        <v>74</v>
      </c>
      <c r="R49" s="110" t="s">
        <v>75</v>
      </c>
      <c r="S49" s="119" t="s">
        <v>76</v>
      </c>
      <c r="T49" s="110" t="s">
        <v>182</v>
      </c>
      <c r="U49" s="119" t="s">
        <v>183</v>
      </c>
      <c r="V49" s="110" t="s">
        <v>78</v>
      </c>
      <c r="W49" s="111" t="s">
        <v>69</v>
      </c>
      <c r="X49" s="104"/>
      <c r="Y49" s="112"/>
      <c r="Z49" s="113" t="s">
        <v>70</v>
      </c>
      <c r="AA49" s="114" t="s">
        <v>77</v>
      </c>
      <c r="AB49" s="117" t="s">
        <v>184</v>
      </c>
      <c r="AC49" s="104"/>
      <c r="AD49" s="104"/>
    </row>
    <row r="50" spans="1:30" ht="26.25" customHeight="1" x14ac:dyDescent="0.25">
      <c r="A50" s="184"/>
      <c r="B50" s="126" t="s">
        <v>170</v>
      </c>
      <c r="C50" s="3"/>
      <c r="D50" s="120"/>
      <c r="E50" s="29"/>
      <c r="F50" s="29"/>
      <c r="G50" s="59"/>
      <c r="H50" s="60"/>
      <c r="I50" s="29"/>
      <c r="J50" s="59"/>
      <c r="K50" s="59"/>
      <c r="L50" s="59"/>
      <c r="M50" s="59"/>
      <c r="N50" s="58"/>
      <c r="O50" s="58"/>
      <c r="P50" s="59"/>
      <c r="Q50" s="59"/>
      <c r="R50" s="116" t="s">
        <v>18</v>
      </c>
      <c r="S50" s="39" t="s">
        <v>8</v>
      </c>
      <c r="T50" s="39" t="s">
        <v>8</v>
      </c>
      <c r="U50" s="39" t="s">
        <v>8</v>
      </c>
      <c r="V50" s="30"/>
      <c r="W50" s="39" t="s">
        <v>8</v>
      </c>
      <c r="X50" s="3"/>
      <c r="Y50" s="38"/>
      <c r="Z50" s="39" t="s">
        <v>8</v>
      </c>
      <c r="AA50" s="31"/>
      <c r="AB50" s="31"/>
      <c r="AC50" s="3"/>
      <c r="AD50" s="3"/>
    </row>
    <row r="51" spans="1:30" x14ac:dyDescent="0.25">
      <c r="A51" s="184"/>
      <c r="B51" s="71">
        <v>151109</v>
      </c>
      <c r="C51" s="3">
        <v>1</v>
      </c>
      <c r="D51" s="3"/>
      <c r="E51" s="32"/>
      <c r="F51" s="32"/>
      <c r="G51" s="220" t="s">
        <v>195</v>
      </c>
      <c r="H51" s="221"/>
      <c r="I51" s="32"/>
      <c r="J51" s="24"/>
      <c r="K51" s="3"/>
      <c r="L51" s="134"/>
      <c r="M51" s="135"/>
      <c r="N51" s="3"/>
      <c r="O51" s="3"/>
      <c r="P51" s="3"/>
      <c r="Q51" s="3">
        <v>3</v>
      </c>
      <c r="R51" s="3">
        <v>20</v>
      </c>
      <c r="S51" s="3">
        <v>100</v>
      </c>
      <c r="T51" s="99">
        <f>S51*R51</f>
        <v>2000</v>
      </c>
      <c r="U51" s="3"/>
      <c r="V51" s="3"/>
      <c r="W51" s="41">
        <f>-1*T51</f>
        <v>-2000</v>
      </c>
      <c r="X51" s="3"/>
      <c r="Y51" s="3"/>
      <c r="Z51" s="3">
        <f>W51</f>
        <v>-2000</v>
      </c>
      <c r="AA51" s="3"/>
      <c r="AB51" s="135" t="s">
        <v>20</v>
      </c>
      <c r="AC51" s="3"/>
      <c r="AD51" s="3"/>
    </row>
    <row r="52" spans="1:30" ht="17.25" customHeight="1" x14ac:dyDescent="0.25">
      <c r="A52" s="184"/>
      <c r="B52" s="71">
        <v>150623</v>
      </c>
      <c r="C52" s="3">
        <v>2</v>
      </c>
      <c r="D52" s="3"/>
      <c r="E52" s="32"/>
      <c r="F52" s="32"/>
      <c r="G52" s="220" t="s">
        <v>196</v>
      </c>
      <c r="H52" s="221"/>
      <c r="I52" s="32"/>
      <c r="J52" s="24"/>
      <c r="K52" s="3"/>
      <c r="L52" s="134"/>
      <c r="M52" s="135"/>
      <c r="N52" s="3"/>
      <c r="O52" s="3"/>
      <c r="P52" s="3"/>
      <c r="Q52" s="3"/>
      <c r="R52" s="3">
        <v>100</v>
      </c>
      <c r="S52" s="3">
        <v>50</v>
      </c>
      <c r="T52" s="99">
        <f>S52*R52</f>
        <v>5000</v>
      </c>
      <c r="U52" s="3"/>
      <c r="V52" s="3"/>
      <c r="W52" s="41">
        <f>-1*T52</f>
        <v>-5000</v>
      </c>
      <c r="X52" s="3"/>
      <c r="Y52" s="3"/>
      <c r="Z52" s="3">
        <f>W52</f>
        <v>-5000</v>
      </c>
      <c r="AA52" s="3"/>
      <c r="AB52" s="135" t="s">
        <v>20</v>
      </c>
      <c r="AC52" s="3"/>
      <c r="AD52" s="3"/>
    </row>
    <row r="53" spans="1:30" x14ac:dyDescent="0.25">
      <c r="A53" s="184"/>
      <c r="B53" s="3"/>
      <c r="C53" s="3"/>
      <c r="D53" s="3"/>
      <c r="E53" s="32"/>
      <c r="F53" s="32"/>
      <c r="G53" s="220"/>
      <c r="H53" s="221"/>
      <c r="I53" s="32"/>
      <c r="J53" s="3"/>
      <c r="K53" s="3"/>
      <c r="L53" s="16"/>
      <c r="M53" s="3"/>
      <c r="N53" s="3"/>
      <c r="O53" s="3"/>
      <c r="P53" s="3"/>
      <c r="Q53" s="3"/>
      <c r="R53" s="3"/>
      <c r="S53" s="3"/>
      <c r="T53" s="3"/>
      <c r="U53" s="3"/>
      <c r="V53" s="3"/>
      <c r="W53" s="41"/>
      <c r="X53" s="3"/>
      <c r="Y53" s="3"/>
      <c r="Z53" s="125"/>
      <c r="AA53" s="3"/>
      <c r="AB53" s="3"/>
      <c r="AC53" s="3"/>
      <c r="AD53" s="3"/>
    </row>
    <row r="54" spans="1:30" x14ac:dyDescent="0.25">
      <c r="A54" s="184"/>
      <c r="B54" s="3" t="s">
        <v>16</v>
      </c>
      <c r="C54" s="3"/>
      <c r="D54" s="3"/>
      <c r="E54" s="32"/>
      <c r="F54" s="32"/>
      <c r="G54" s="212"/>
      <c r="H54" s="213"/>
      <c r="I54" s="32"/>
      <c r="J54" s="3"/>
      <c r="K54" s="3"/>
      <c r="L54" s="16"/>
      <c r="M54" s="3"/>
      <c r="N54" s="3"/>
      <c r="O54" s="3"/>
      <c r="P54" s="3"/>
      <c r="Q54" s="3"/>
      <c r="R54" s="3"/>
      <c r="S54" s="3"/>
      <c r="T54" s="3"/>
      <c r="U54" s="3"/>
      <c r="V54" s="3"/>
      <c r="W54" s="98">
        <f>SUM(W51:W53)</f>
        <v>-7000</v>
      </c>
      <c r="X54" s="3"/>
      <c r="Y54" s="3"/>
      <c r="Z54" s="99">
        <f>SUM(Z51:Z53)</f>
        <v>-7000</v>
      </c>
      <c r="AA54" s="3"/>
      <c r="AB54" s="3"/>
      <c r="AC54" s="3"/>
      <c r="AD54" s="3"/>
    </row>
    <row r="55" spans="1:30" x14ac:dyDescent="0.25">
      <c r="B55" s="14"/>
      <c r="C55" s="14"/>
      <c r="D55" s="14"/>
      <c r="E55" s="151"/>
      <c r="F55" s="151"/>
      <c r="G55" s="14"/>
      <c r="H55" s="14"/>
      <c r="I55" s="151"/>
      <c r="J55" s="14"/>
      <c r="K55" s="14"/>
      <c r="L55" s="25"/>
      <c r="M55" s="14"/>
      <c r="N55" s="14"/>
      <c r="O55" s="14"/>
      <c r="P55" s="14"/>
      <c r="Q55" s="14"/>
      <c r="R55" s="14"/>
      <c r="S55" s="14"/>
      <c r="T55" s="14"/>
      <c r="U55" s="14"/>
      <c r="V55" s="14"/>
      <c r="W55" s="152"/>
      <c r="X55" s="14"/>
      <c r="Y55" s="14"/>
      <c r="Z55" s="153"/>
      <c r="AA55" s="14"/>
      <c r="AB55" s="14"/>
      <c r="AC55" s="14"/>
      <c r="AD55" s="14"/>
    </row>
    <row r="56" spans="1:30" ht="18.75" x14ac:dyDescent="0.25">
      <c r="A56" s="185"/>
      <c r="B56" s="227" t="s">
        <v>197</v>
      </c>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9"/>
    </row>
    <row r="57" spans="1:30" ht="161.25" x14ac:dyDescent="0.25">
      <c r="A57" s="185"/>
      <c r="B57" s="104" t="s">
        <v>79</v>
      </c>
      <c r="C57" s="104" t="s">
        <v>80</v>
      </c>
      <c r="D57" s="105"/>
      <c r="E57" s="106"/>
      <c r="F57" s="106"/>
      <c r="G57" s="222" t="s">
        <v>3</v>
      </c>
      <c r="H57" s="223"/>
      <c r="I57" s="106"/>
      <c r="J57" s="119" t="s">
        <v>71</v>
      </c>
      <c r="K57" s="119" t="s">
        <v>115</v>
      </c>
      <c r="L57" s="108" t="s">
        <v>114</v>
      </c>
      <c r="M57" s="108" t="s">
        <v>95</v>
      </c>
      <c r="N57" s="109" t="s">
        <v>92</v>
      </c>
      <c r="O57" s="109" t="s">
        <v>72</v>
      </c>
      <c r="P57" s="119" t="s">
        <v>73</v>
      </c>
      <c r="Q57" s="119" t="s">
        <v>74</v>
      </c>
      <c r="R57" s="110" t="s">
        <v>75</v>
      </c>
      <c r="S57" s="119" t="s">
        <v>76</v>
      </c>
      <c r="T57" s="110" t="s">
        <v>182</v>
      </c>
      <c r="U57" s="119" t="s">
        <v>183</v>
      </c>
      <c r="V57" s="110" t="s">
        <v>78</v>
      </c>
      <c r="W57" s="111" t="s">
        <v>69</v>
      </c>
      <c r="X57" s="104"/>
      <c r="Y57" s="112"/>
      <c r="Z57" s="113" t="s">
        <v>70</v>
      </c>
      <c r="AA57" s="114" t="s">
        <v>77</v>
      </c>
      <c r="AB57" s="117" t="s">
        <v>184</v>
      </c>
      <c r="AC57" s="104"/>
      <c r="AD57" s="104"/>
    </row>
    <row r="58" spans="1:30" x14ac:dyDescent="0.25">
      <c r="A58" s="185"/>
      <c r="B58" s="126" t="s">
        <v>170</v>
      </c>
      <c r="C58" s="3"/>
      <c r="D58" s="120"/>
      <c r="E58" s="29"/>
      <c r="F58" s="29"/>
      <c r="G58" s="59"/>
      <c r="H58" s="60"/>
      <c r="I58" s="29"/>
      <c r="J58" s="59"/>
      <c r="K58" s="59"/>
      <c r="L58" s="59"/>
      <c r="M58" s="59"/>
      <c r="N58" s="58"/>
      <c r="O58" s="58"/>
      <c r="P58" s="59"/>
      <c r="Q58" s="59"/>
      <c r="R58" s="116" t="s">
        <v>18</v>
      </c>
      <c r="S58" s="39" t="s">
        <v>8</v>
      </c>
      <c r="T58" s="39" t="s">
        <v>8</v>
      </c>
      <c r="U58" s="39" t="s">
        <v>8</v>
      </c>
      <c r="V58" s="30"/>
      <c r="W58" s="39" t="s">
        <v>8</v>
      </c>
      <c r="X58" s="3"/>
      <c r="Y58" s="38"/>
      <c r="Z58" s="39" t="s">
        <v>8</v>
      </c>
      <c r="AA58" s="31"/>
      <c r="AB58" s="31"/>
      <c r="AC58" s="3"/>
      <c r="AD58" s="3"/>
    </row>
    <row r="59" spans="1:30" x14ac:dyDescent="0.25">
      <c r="A59" s="185"/>
      <c r="B59" s="71">
        <v>151208</v>
      </c>
      <c r="C59" s="3">
        <v>1</v>
      </c>
      <c r="D59" s="3"/>
      <c r="E59" s="32"/>
      <c r="F59" s="32"/>
      <c r="G59" s="220" t="s">
        <v>356</v>
      </c>
      <c r="H59" s="221"/>
      <c r="I59" s="32"/>
      <c r="J59" s="24"/>
      <c r="K59" s="3"/>
      <c r="L59" s="134"/>
      <c r="M59" s="135"/>
      <c r="N59" s="3"/>
      <c r="O59" s="3"/>
      <c r="P59" s="3"/>
      <c r="Q59" s="3"/>
      <c r="R59" s="3">
        <v>100</v>
      </c>
      <c r="S59" s="3">
        <v>150</v>
      </c>
      <c r="T59" s="99">
        <f>S59*R59</f>
        <v>15000</v>
      </c>
      <c r="U59" s="3">
        <v>1000</v>
      </c>
      <c r="V59" s="3"/>
      <c r="W59" s="41">
        <f>-1*T59-U59</f>
        <v>-16000</v>
      </c>
      <c r="X59" s="3"/>
      <c r="Y59" s="3"/>
      <c r="Z59" s="3">
        <f>W59</f>
        <v>-16000</v>
      </c>
      <c r="AA59" s="3"/>
      <c r="AB59" s="135" t="s">
        <v>20</v>
      </c>
      <c r="AC59" s="3"/>
      <c r="AD59" s="3"/>
    </row>
    <row r="60" spans="1:30" x14ac:dyDescent="0.25">
      <c r="A60" s="185"/>
      <c r="B60" s="71">
        <v>150623</v>
      </c>
      <c r="C60" s="3">
        <v>2</v>
      </c>
      <c r="D60" s="3"/>
      <c r="E60" s="32"/>
      <c r="F60" s="32"/>
      <c r="G60" s="220" t="s">
        <v>198</v>
      </c>
      <c r="H60" s="221"/>
      <c r="I60" s="32"/>
      <c r="J60" s="24"/>
      <c r="K60" s="3"/>
      <c r="L60" s="134"/>
      <c r="M60" s="135"/>
      <c r="N60" s="3"/>
      <c r="O60" s="3"/>
      <c r="P60" s="3"/>
      <c r="Q60" s="3">
        <v>23</v>
      </c>
      <c r="R60" s="3">
        <v>20</v>
      </c>
      <c r="S60" s="3">
        <v>100</v>
      </c>
      <c r="T60" s="99">
        <f>S60*R60</f>
        <v>2000</v>
      </c>
      <c r="U60" s="3"/>
      <c r="V60" s="3"/>
      <c r="W60" s="41">
        <f>-1*T60*Q60/31</f>
        <v>-1483.8709677419354</v>
      </c>
      <c r="X60" s="3"/>
      <c r="Y60" s="3"/>
      <c r="Z60" s="3">
        <f>W60</f>
        <v>-1483.8709677419354</v>
      </c>
      <c r="AA60" s="3"/>
      <c r="AB60" s="135" t="s">
        <v>20</v>
      </c>
      <c r="AC60" s="3"/>
      <c r="AD60" s="3"/>
    </row>
    <row r="61" spans="1:30" x14ac:dyDescent="0.25">
      <c r="A61" s="185"/>
      <c r="B61" s="3"/>
      <c r="C61" s="3"/>
      <c r="D61" s="3"/>
      <c r="E61" s="32"/>
      <c r="F61" s="32"/>
      <c r="G61" s="220" t="s">
        <v>68</v>
      </c>
      <c r="H61" s="221"/>
      <c r="I61" s="32"/>
      <c r="J61" s="3"/>
      <c r="K61" s="3"/>
      <c r="L61" s="16"/>
      <c r="M61" s="3"/>
      <c r="N61" s="3"/>
      <c r="O61" s="3"/>
      <c r="P61" s="3"/>
      <c r="Q61" s="3"/>
      <c r="R61" s="3"/>
      <c r="S61" s="3"/>
      <c r="T61" s="3"/>
      <c r="U61" s="3"/>
      <c r="V61" s="3"/>
      <c r="W61" s="41"/>
      <c r="X61" s="3"/>
      <c r="Y61" s="3"/>
      <c r="Z61" s="125">
        <v>-500</v>
      </c>
      <c r="AA61" s="3"/>
      <c r="AB61" s="3"/>
      <c r="AC61" s="3"/>
      <c r="AD61" s="3"/>
    </row>
    <row r="62" spans="1:30" x14ac:dyDescent="0.25">
      <c r="A62" s="185"/>
      <c r="B62" s="3" t="s">
        <v>16</v>
      </c>
      <c r="C62" s="3"/>
      <c r="D62" s="3"/>
      <c r="E62" s="32"/>
      <c r="F62" s="32"/>
      <c r="G62" s="212"/>
      <c r="H62" s="213"/>
      <c r="I62" s="32"/>
      <c r="J62" s="3"/>
      <c r="K62" s="3"/>
      <c r="L62" s="16"/>
      <c r="M62" s="3"/>
      <c r="N62" s="3"/>
      <c r="O62" s="3"/>
      <c r="P62" s="3"/>
      <c r="Q62" s="3"/>
      <c r="R62" s="3"/>
      <c r="S62" s="3"/>
      <c r="T62" s="3"/>
      <c r="U62" s="3"/>
      <c r="V62" s="3"/>
      <c r="W62" s="98">
        <f>SUM(W59:W61)</f>
        <v>-17483.870967741936</v>
      </c>
      <c r="X62" s="3"/>
      <c r="Y62" s="3"/>
      <c r="Z62" s="99">
        <f>SUM(Z59:Z61)</f>
        <v>-17983.870967741936</v>
      </c>
      <c r="AA62" s="3"/>
      <c r="AB62" s="3"/>
      <c r="AC62" s="3"/>
      <c r="AD62" s="3"/>
    </row>
    <row r="63" spans="1:30" x14ac:dyDescent="0.25">
      <c r="B63" s="14"/>
      <c r="C63" s="14"/>
      <c r="D63" s="14"/>
      <c r="E63" s="151"/>
      <c r="F63" s="151"/>
      <c r="G63" s="14"/>
      <c r="H63" s="14"/>
      <c r="I63" s="151"/>
      <c r="J63" s="14"/>
      <c r="K63" s="14"/>
      <c r="L63" s="25"/>
      <c r="M63" s="14"/>
      <c r="N63" s="14"/>
      <c r="O63" s="14"/>
      <c r="P63" s="14"/>
      <c r="Q63" s="14"/>
      <c r="R63" s="14"/>
      <c r="S63" s="14"/>
      <c r="T63" s="14"/>
      <c r="U63" s="14"/>
      <c r="V63" s="14"/>
      <c r="W63" s="152"/>
      <c r="X63" s="14"/>
      <c r="Y63" s="14"/>
      <c r="Z63" s="153"/>
      <c r="AA63" s="14"/>
      <c r="AB63" s="14"/>
      <c r="AC63" s="14"/>
      <c r="AD63" s="14"/>
    </row>
    <row r="64" spans="1:30" ht="18.75" x14ac:dyDescent="0.25">
      <c r="A64" s="186"/>
      <c r="B64" s="230" t="s">
        <v>193</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2"/>
    </row>
    <row r="65" spans="1:30" ht="161.25" x14ac:dyDescent="0.25">
      <c r="A65" s="186"/>
      <c r="B65" s="104" t="s">
        <v>79</v>
      </c>
      <c r="C65" s="104" t="s">
        <v>80</v>
      </c>
      <c r="D65" s="105"/>
      <c r="E65" s="106"/>
      <c r="F65" s="106"/>
      <c r="G65" s="222" t="s">
        <v>3</v>
      </c>
      <c r="H65" s="223"/>
      <c r="I65" s="106"/>
      <c r="J65" s="119" t="s">
        <v>71</v>
      </c>
      <c r="K65" s="119" t="s">
        <v>115</v>
      </c>
      <c r="L65" s="108" t="s">
        <v>114</v>
      </c>
      <c r="M65" s="108" t="s">
        <v>95</v>
      </c>
      <c r="N65" s="109" t="s">
        <v>92</v>
      </c>
      <c r="O65" s="109" t="s">
        <v>72</v>
      </c>
      <c r="P65" s="119" t="s">
        <v>73</v>
      </c>
      <c r="Q65" s="119" t="s">
        <v>74</v>
      </c>
      <c r="R65" s="110" t="s">
        <v>75</v>
      </c>
      <c r="S65" s="119" t="s">
        <v>76</v>
      </c>
      <c r="T65" s="110" t="s">
        <v>182</v>
      </c>
      <c r="U65" s="119" t="s">
        <v>183</v>
      </c>
      <c r="V65" s="110" t="s">
        <v>78</v>
      </c>
      <c r="W65" s="111" t="s">
        <v>69</v>
      </c>
      <c r="X65" s="104"/>
      <c r="Y65" s="112"/>
      <c r="Z65" s="113" t="s">
        <v>70</v>
      </c>
      <c r="AA65" s="114" t="s">
        <v>77</v>
      </c>
      <c r="AB65" s="117" t="s">
        <v>184</v>
      </c>
      <c r="AC65" s="104"/>
      <c r="AD65" s="104"/>
    </row>
    <row r="66" spans="1:30" x14ac:dyDescent="0.25">
      <c r="A66" s="186"/>
      <c r="B66" s="126" t="s">
        <v>170</v>
      </c>
      <c r="C66" s="3"/>
      <c r="D66" s="120"/>
      <c r="E66" s="29"/>
      <c r="F66" s="29"/>
      <c r="G66" s="59"/>
      <c r="H66" s="60"/>
      <c r="I66" s="29"/>
      <c r="J66" s="59"/>
      <c r="K66" s="59"/>
      <c r="L66" s="59"/>
      <c r="M66" s="59"/>
      <c r="N66" s="58"/>
      <c r="O66" s="58"/>
      <c r="P66" s="59"/>
      <c r="Q66" s="59"/>
      <c r="R66" s="116" t="s">
        <v>18</v>
      </c>
      <c r="S66" s="39" t="s">
        <v>8</v>
      </c>
      <c r="T66" s="39" t="s">
        <v>8</v>
      </c>
      <c r="U66" s="39" t="s">
        <v>8</v>
      </c>
      <c r="V66" s="30"/>
      <c r="W66" s="39" t="s">
        <v>8</v>
      </c>
      <c r="X66" s="3"/>
      <c r="Y66" s="38"/>
      <c r="Z66" s="39" t="s">
        <v>8</v>
      </c>
      <c r="AA66" s="31"/>
      <c r="AB66" s="31"/>
      <c r="AC66" s="3"/>
      <c r="AD66" s="3"/>
    </row>
    <row r="67" spans="1:30" x14ac:dyDescent="0.25">
      <c r="A67" s="186"/>
      <c r="B67" s="71">
        <v>150609</v>
      </c>
      <c r="C67" s="3">
        <v>1</v>
      </c>
      <c r="D67" s="3"/>
      <c r="E67" s="32"/>
      <c r="F67" s="32"/>
      <c r="G67" s="220" t="s">
        <v>199</v>
      </c>
      <c r="H67" s="221"/>
      <c r="I67" s="32"/>
      <c r="J67" s="24"/>
      <c r="K67" s="3"/>
      <c r="L67" s="134"/>
      <c r="M67" s="135"/>
      <c r="N67" s="3"/>
      <c r="O67" s="3"/>
      <c r="P67" s="3"/>
      <c r="Q67" s="3">
        <v>3</v>
      </c>
      <c r="R67" s="3">
        <v>15</v>
      </c>
      <c r="S67" s="3">
        <v>150</v>
      </c>
      <c r="T67" s="99">
        <f>S67*R67</f>
        <v>2250</v>
      </c>
      <c r="U67" s="3">
        <v>1000</v>
      </c>
      <c r="V67" s="3"/>
      <c r="W67" s="41">
        <v>-2500</v>
      </c>
      <c r="X67" s="3"/>
      <c r="Y67" s="3"/>
      <c r="Z67" s="3">
        <v>-2500</v>
      </c>
      <c r="AA67" s="3"/>
      <c r="AB67" s="135" t="s">
        <v>20</v>
      </c>
      <c r="AC67" s="3"/>
      <c r="AD67" s="3"/>
    </row>
    <row r="68" spans="1:30" x14ac:dyDescent="0.25">
      <c r="A68" s="186"/>
      <c r="B68" s="71">
        <v>150623</v>
      </c>
      <c r="C68" s="3">
        <v>2</v>
      </c>
      <c r="D68" s="3"/>
      <c r="E68" s="32"/>
      <c r="F68" s="32"/>
      <c r="G68" s="220" t="s">
        <v>56</v>
      </c>
      <c r="H68" s="221"/>
      <c r="I68" s="32"/>
      <c r="J68" s="24"/>
      <c r="K68" s="3"/>
      <c r="L68" s="134"/>
      <c r="M68" s="135"/>
      <c r="N68" s="3"/>
      <c r="O68" s="3"/>
      <c r="P68" s="3"/>
      <c r="Q68" s="3"/>
      <c r="R68" s="3"/>
      <c r="S68" s="3"/>
      <c r="T68" s="3"/>
      <c r="U68" s="3"/>
      <c r="V68" s="3"/>
      <c r="W68" s="41">
        <v>-830</v>
      </c>
      <c r="X68" s="3"/>
      <c r="Y68" s="3"/>
      <c r="Z68" s="3">
        <v>-830</v>
      </c>
      <c r="AA68" s="3"/>
      <c r="AB68" s="135" t="s">
        <v>20</v>
      </c>
      <c r="AC68" s="3"/>
      <c r="AD68" s="3"/>
    </row>
    <row r="69" spans="1:30" x14ac:dyDescent="0.25">
      <c r="A69" s="186"/>
      <c r="B69" s="3"/>
      <c r="C69" s="3"/>
      <c r="D69" s="3"/>
      <c r="E69" s="32"/>
      <c r="F69" s="32"/>
      <c r="G69" s="220" t="s">
        <v>68</v>
      </c>
      <c r="H69" s="221"/>
      <c r="I69" s="32"/>
      <c r="J69" s="3"/>
      <c r="K69" s="3"/>
      <c r="L69" s="16"/>
      <c r="M69" s="3"/>
      <c r="N69" s="3"/>
      <c r="O69" s="3"/>
      <c r="P69" s="3"/>
      <c r="Q69" s="3"/>
      <c r="R69" s="3"/>
      <c r="S69" s="3"/>
      <c r="T69" s="3"/>
      <c r="U69" s="3"/>
      <c r="V69" s="3"/>
      <c r="W69" s="41"/>
      <c r="X69" s="3"/>
      <c r="Y69" s="3"/>
      <c r="Z69" s="125">
        <v>-500</v>
      </c>
      <c r="AA69" s="3"/>
      <c r="AB69" s="3"/>
      <c r="AC69" s="3"/>
      <c r="AD69" s="3"/>
    </row>
    <row r="70" spans="1:30" x14ac:dyDescent="0.25">
      <c r="A70" s="186"/>
      <c r="B70" s="3" t="s">
        <v>16</v>
      </c>
      <c r="C70" s="3"/>
      <c r="D70" s="3"/>
      <c r="E70" s="32"/>
      <c r="F70" s="32"/>
      <c r="G70" s="212"/>
      <c r="H70" s="213"/>
      <c r="I70" s="32"/>
      <c r="J70" s="3"/>
      <c r="K70" s="3"/>
      <c r="L70" s="16"/>
      <c r="M70" s="3"/>
      <c r="N70" s="3"/>
      <c r="O70" s="3"/>
      <c r="P70" s="3"/>
      <c r="Q70" s="3"/>
      <c r="R70" s="3"/>
      <c r="S70" s="3"/>
      <c r="T70" s="3"/>
      <c r="U70" s="3"/>
      <c r="V70" s="3"/>
      <c r="W70" s="98">
        <f>SUM(W67:W69)</f>
        <v>-3330</v>
      </c>
      <c r="X70" s="3"/>
      <c r="Y70" s="3"/>
      <c r="Z70" s="99">
        <f>SUM(Z67:Z69)</f>
        <v>-3830</v>
      </c>
      <c r="AA70" s="3"/>
      <c r="AB70" s="3"/>
      <c r="AC70" s="3"/>
      <c r="AD70" s="3"/>
    </row>
    <row r="71" spans="1:30" x14ac:dyDescent="0.25">
      <c r="B71" s="14"/>
      <c r="C71" s="14"/>
      <c r="D71" s="14"/>
      <c r="E71" s="151"/>
      <c r="F71" s="151"/>
      <c r="G71" s="14"/>
      <c r="H71" s="14"/>
      <c r="I71" s="151"/>
      <c r="J71" s="14"/>
      <c r="K71" s="14"/>
      <c r="L71" s="25"/>
      <c r="M71" s="14"/>
      <c r="N71" s="14"/>
      <c r="O71" s="14"/>
      <c r="P71" s="14"/>
      <c r="Q71" s="14"/>
      <c r="R71" s="14"/>
      <c r="S71" s="14"/>
      <c r="T71" s="14"/>
      <c r="U71" s="14"/>
      <c r="V71" s="14"/>
      <c r="W71" s="152"/>
      <c r="X71" s="14"/>
      <c r="Y71" s="14"/>
      <c r="Z71" s="153"/>
      <c r="AA71" s="14"/>
      <c r="AB71" s="14"/>
      <c r="AC71" s="14"/>
      <c r="AD71" s="14"/>
    </row>
    <row r="72" spans="1:30" x14ac:dyDescent="0.25">
      <c r="B72" s="14"/>
      <c r="C72" s="14"/>
      <c r="D72" s="14"/>
      <c r="E72" s="151"/>
      <c r="F72" s="151"/>
      <c r="G72" s="14"/>
      <c r="H72" s="14"/>
      <c r="I72" s="151"/>
      <c r="J72" s="14"/>
      <c r="K72" s="14"/>
      <c r="L72" s="25"/>
      <c r="M72" s="14"/>
      <c r="N72" s="14"/>
      <c r="O72" s="14"/>
      <c r="P72" s="14"/>
      <c r="Q72" s="14"/>
      <c r="R72" s="14"/>
      <c r="S72" s="14"/>
      <c r="T72" s="14"/>
      <c r="U72" s="14"/>
      <c r="V72" s="14"/>
      <c r="W72" s="152"/>
      <c r="X72" s="14"/>
      <c r="Y72" s="14"/>
      <c r="Z72" s="153"/>
      <c r="AA72" s="14"/>
      <c r="AB72" s="14"/>
      <c r="AC72" s="14"/>
      <c r="AD72" s="14"/>
    </row>
    <row r="73" spans="1:30" x14ac:dyDescent="0.25">
      <c r="W73" s="43"/>
      <c r="AA73" s="33"/>
      <c r="AB73" s="33"/>
    </row>
    <row r="74" spans="1:30" ht="18.75" x14ac:dyDescent="0.3">
      <c r="B74" s="36" t="s">
        <v>62</v>
      </c>
      <c r="C74" s="37"/>
      <c r="D74" s="37"/>
      <c r="E74" s="37"/>
      <c r="F74" s="37"/>
      <c r="G74" s="37"/>
      <c r="H74" s="37"/>
      <c r="I74" s="37"/>
      <c r="J74" s="37"/>
      <c r="K74" s="37"/>
      <c r="L74" s="37"/>
      <c r="M74" s="37"/>
      <c r="N74" s="37"/>
      <c r="O74" s="37"/>
      <c r="P74" s="37"/>
      <c r="Q74" s="37"/>
      <c r="R74" s="37"/>
      <c r="S74" s="63"/>
      <c r="T74" s="63"/>
      <c r="U74" s="63"/>
      <c r="V74" s="63"/>
      <c r="W74" s="97">
        <f>W38+W46+W70+W62+W54</f>
        <v>-31746.120967741932</v>
      </c>
      <c r="X74" s="64"/>
      <c r="Y74" s="34"/>
      <c r="Z74" s="133">
        <f>Z46+Z38+Z62+Z54+Z70</f>
        <v>-32643.870967741936</v>
      </c>
      <c r="AA74" s="65"/>
      <c r="AB74" s="65"/>
      <c r="AC74" s="65"/>
      <c r="AD74" s="66"/>
    </row>
    <row r="75" spans="1:30" ht="18.75" x14ac:dyDescent="0.3">
      <c r="B75" s="35"/>
      <c r="C75" s="14"/>
      <c r="D75" s="14"/>
      <c r="E75" s="14"/>
      <c r="F75" s="14"/>
      <c r="G75" s="14"/>
      <c r="H75" s="14"/>
      <c r="I75" s="14"/>
      <c r="J75" s="12"/>
      <c r="K75" s="12"/>
      <c r="L75" s="13"/>
      <c r="M75" s="12"/>
      <c r="N75" s="12"/>
      <c r="O75" s="12"/>
      <c r="P75" s="12"/>
      <c r="Q75" s="12"/>
      <c r="R75" s="12"/>
      <c r="S75" s="14"/>
      <c r="T75" s="14"/>
      <c r="U75" s="14"/>
      <c r="V75" s="14"/>
      <c r="W75" s="14"/>
      <c r="X75" s="14"/>
      <c r="Y75" s="28"/>
      <c r="Z75" s="28"/>
      <c r="AA75" s="28"/>
      <c r="AB75" s="28"/>
      <c r="AC75" s="14"/>
      <c r="AD75" s="14"/>
    </row>
    <row r="76" spans="1:30" x14ac:dyDescent="0.25">
      <c r="B76" s="7" t="s">
        <v>49</v>
      </c>
      <c r="C76" s="10">
        <v>1</v>
      </c>
      <c r="D76" s="10"/>
      <c r="E76" s="8" t="s">
        <v>50</v>
      </c>
      <c r="F76" s="10"/>
      <c r="G76" s="10"/>
      <c r="H76" s="10"/>
      <c r="I76" s="127"/>
      <c r="AA76" s="33"/>
      <c r="AB76" s="33"/>
    </row>
    <row r="77" spans="1:30" x14ac:dyDescent="0.25">
      <c r="B77" s="128"/>
      <c r="C77" s="14">
        <v>2</v>
      </c>
      <c r="D77" s="14"/>
      <c r="E77" s="12" t="s">
        <v>51</v>
      </c>
      <c r="F77" s="14"/>
      <c r="G77" s="14"/>
      <c r="H77" s="14"/>
      <c r="I77" s="129"/>
      <c r="AA77" s="33"/>
      <c r="AB77" s="33"/>
    </row>
    <row r="78" spans="1:30" x14ac:dyDescent="0.25">
      <c r="B78" s="128"/>
      <c r="C78" s="14">
        <v>3</v>
      </c>
      <c r="D78" s="14"/>
      <c r="E78" s="12" t="s">
        <v>52</v>
      </c>
      <c r="F78" s="14"/>
      <c r="G78" s="14"/>
      <c r="H78" s="14"/>
      <c r="I78" s="129"/>
    </row>
    <row r="79" spans="1:30" x14ac:dyDescent="0.25">
      <c r="B79" s="128"/>
      <c r="C79" s="14">
        <v>4</v>
      </c>
      <c r="D79" s="14"/>
      <c r="E79" s="12" t="s">
        <v>53</v>
      </c>
      <c r="F79" s="14"/>
      <c r="G79" s="14"/>
      <c r="H79" s="14"/>
      <c r="I79" s="129"/>
    </row>
    <row r="80" spans="1:30" x14ac:dyDescent="0.25">
      <c r="B80" s="128"/>
      <c r="C80" s="14">
        <v>5</v>
      </c>
      <c r="D80" s="14"/>
      <c r="E80" s="12" t="s">
        <v>54</v>
      </c>
      <c r="F80" s="14"/>
      <c r="G80" s="14"/>
      <c r="H80" s="14"/>
      <c r="I80" s="129"/>
    </row>
    <row r="81" spans="2:9" x14ac:dyDescent="0.25">
      <c r="B81" s="128"/>
      <c r="C81" s="14">
        <v>6</v>
      </c>
      <c r="D81" s="14"/>
      <c r="E81" s="12" t="s">
        <v>55</v>
      </c>
      <c r="F81" s="14"/>
      <c r="G81" s="14"/>
      <c r="H81" s="14"/>
      <c r="I81" s="129"/>
    </row>
    <row r="82" spans="2:9" x14ac:dyDescent="0.25">
      <c r="B82" s="128"/>
      <c r="C82" s="14"/>
      <c r="D82" s="14"/>
      <c r="E82" s="12"/>
      <c r="F82" s="14"/>
      <c r="G82" s="14"/>
      <c r="H82" s="14"/>
      <c r="I82" s="129"/>
    </row>
    <row r="83" spans="2:9" x14ac:dyDescent="0.25">
      <c r="B83" s="128"/>
      <c r="C83" s="14"/>
      <c r="D83" s="14"/>
      <c r="E83" s="12"/>
      <c r="F83" s="14"/>
      <c r="G83" s="14"/>
      <c r="H83" s="14"/>
      <c r="I83" s="129"/>
    </row>
    <row r="84" spans="2:9" x14ac:dyDescent="0.25">
      <c r="B84" s="128"/>
      <c r="C84" s="14"/>
      <c r="D84" s="14"/>
      <c r="E84" s="14"/>
      <c r="F84" s="14"/>
      <c r="G84" s="14"/>
      <c r="H84" s="14"/>
      <c r="I84" s="129"/>
    </row>
    <row r="85" spans="2:9" x14ac:dyDescent="0.25">
      <c r="B85" s="130"/>
      <c r="C85" s="131"/>
      <c r="D85" s="131"/>
      <c r="E85" s="131"/>
      <c r="F85" s="131"/>
      <c r="G85" s="131"/>
      <c r="H85" s="131"/>
      <c r="I85" s="132"/>
    </row>
  </sheetData>
  <mergeCells count="28">
    <mergeCell ref="G68:H68"/>
    <mergeCell ref="G69:H69"/>
    <mergeCell ref="G70:H70"/>
    <mergeCell ref="G61:H61"/>
    <mergeCell ref="G62:H62"/>
    <mergeCell ref="B64:AD64"/>
    <mergeCell ref="G65:H65"/>
    <mergeCell ref="G67:H67"/>
    <mergeCell ref="G54:H54"/>
    <mergeCell ref="B56:AD56"/>
    <mergeCell ref="G57:H57"/>
    <mergeCell ref="G59:H59"/>
    <mergeCell ref="G60:H60"/>
    <mergeCell ref="B48:AD48"/>
    <mergeCell ref="G49:H49"/>
    <mergeCell ref="G51:H51"/>
    <mergeCell ref="G52:H52"/>
    <mergeCell ref="G53:H53"/>
    <mergeCell ref="B2:AD2"/>
    <mergeCell ref="B4:S4"/>
    <mergeCell ref="I10:Q10"/>
    <mergeCell ref="G46:H46"/>
    <mergeCell ref="B40:AD40"/>
    <mergeCell ref="B17:AD17"/>
    <mergeCell ref="G43:H43"/>
    <mergeCell ref="G44:H44"/>
    <mergeCell ref="G45:H45"/>
    <mergeCell ref="G41:H41"/>
  </mergeCells>
  <phoneticPr fontId="17" type="noConversion"/>
  <conditionalFormatting sqref="N8">
    <cfRule type="cellIs" dxfId="21" priority="10" operator="greaterThan">
      <formula>0</formula>
    </cfRule>
    <cfRule type="cellIs" dxfId="20" priority="11" operator="lessThan">
      <formula>0</formula>
    </cfRule>
  </conditionalFormatting>
  <conditionalFormatting sqref="Q8">
    <cfRule type="cellIs" dxfId="19" priority="8" operator="greaterThan">
      <formula>0</formula>
    </cfRule>
    <cfRule type="cellIs" dxfId="18" priority="9" operator="lessThan">
      <formula>0</formula>
    </cfRule>
  </conditionalFormatting>
  <conditionalFormatting sqref="S8">
    <cfRule type="cellIs" dxfId="17" priority="6" operator="greaterThan">
      <formula>$R$8</formula>
    </cfRule>
    <cfRule type="cellIs" dxfId="16" priority="7" operator="lessThan">
      <formula>$R$8</formula>
    </cfRule>
  </conditionalFormatting>
  <conditionalFormatting sqref="N12:N13">
    <cfRule type="cellIs" dxfId="15" priority="5" operator="greaterThan">
      <formula>0</formula>
    </cfRule>
  </conditionalFormatting>
  <conditionalFormatting sqref="N14">
    <cfRule type="cellIs" dxfId="14" priority="3" operator="greaterThan">
      <formula>0</formula>
    </cfRule>
    <cfRule type="cellIs" dxfId="13" priority="4" operator="lessThan">
      <formula>0</formula>
    </cfRule>
  </conditionalFormatting>
  <conditionalFormatting sqref="Q14">
    <cfRule type="cellIs" dxfId="12" priority="1" operator="greaterThan">
      <formula>0</formula>
    </cfRule>
    <cfRule type="cellIs" dxfId="11" priority="2" operator="lessThan">
      <formula>0</formula>
    </cfRule>
  </conditionalFormatting>
  <pageMargins left="0.25" right="0.25" top="0.75" bottom="0.75" header="0.3" footer="0.3"/>
  <pageSetup paperSize="8" scale="61" fitToHeight="0" orientation="landscape" r:id="rId1"/>
  <headerFooter>
    <oddHeader>&amp;R&amp;G</oddHeader>
    <oddFooter>&amp;C&amp;F&amp;A</oddFooter>
  </headerFooter>
  <drawing r:id="rId2"/>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r:uid="{E15D64F7-A4A6-4747-ABFA-45779A3CB13B}">
          <x14:formula1>
            <xm:f>'Roll down menus'!$B$6:$B$19</xm:f>
          </x14:formula1>
          <xm:sqref>G7</xm:sqref>
        </x14:dataValidation>
        <x14:dataValidation type="list" allowBlank="1" showInputMessage="1" showErrorMessage="1" xr:uid="{5518FE25-04C1-4F89-882B-E232B1211F0E}">
          <x14:formula1>
            <xm:f>'Roll down menus'!$C$4:$C$12</xm:f>
          </x14:formula1>
          <xm:sqref>G8</xm:sqref>
        </x14:dataValidation>
        <x14:dataValidation type="list" allowBlank="1" showInputMessage="1" showErrorMessage="1" xr:uid="{064786E1-E66D-4D20-A39B-12C7037C838C}">
          <x14:formula1>
            <xm:f>'Roll down menus'!$D$4:$D$30</xm:f>
          </x14:formula1>
          <xm:sqref>G9</xm:sqref>
        </x14:dataValidation>
        <x14:dataValidation type="list" allowBlank="1" showInputMessage="1" showErrorMessage="1" xr:uid="{D8AB7E10-B024-42E3-815E-4B61C9159852}">
          <x14:formula1>
            <xm:f>'Roll down menus'!$E$4:$E$29</xm:f>
          </x14:formula1>
          <xm:sqref>G11</xm:sqref>
        </x14:dataValidation>
        <x14:dataValidation type="list" allowBlank="1" showInputMessage="1" showErrorMessage="1" xr:uid="{EEA87CD4-5602-4C50-9AEC-4D5AA3D76C24}">
          <x14:formula1>
            <xm:f>'Roll down menus'!$F$4:$F$68</xm:f>
          </x14:formula1>
          <xm:sqref>G13</xm:sqref>
        </x14:dataValidation>
        <x14:dataValidation type="list" allowBlank="1" showInputMessage="1" showErrorMessage="1" xr:uid="{D3C158FB-148E-44F6-A11A-05F2FF59DBD7}">
          <x14:formula1>
            <xm:f>'Roll down menus'!$H$4:$H$6</xm:f>
          </x14:formula1>
          <xm:sqref>G15</xm:sqref>
        </x14:dataValidation>
        <x14:dataValidation type="list" allowBlank="1" showInputMessage="1" showErrorMessage="1" xr:uid="{9483C843-C292-44D4-8B63-39EAE7AE0B55}">
          <x14:formula1>
            <xm:f>'Roll down menus'!$G$4:$G$21</xm:f>
          </x14:formula1>
          <xm:sqref>D20:D36</xm:sqref>
        </x14:dataValidation>
        <x14:dataValidation type="list" allowBlank="1" showInputMessage="1" showErrorMessage="1" xr:uid="{F2FA9C3C-8EAC-45CD-A1E9-0AA46684851B}">
          <x14:formula1>
            <xm:f>'Roll down menus'!$I$4:$I$23</xm:f>
          </x14:formula1>
          <xm:sqref>H20:H36</xm:sqref>
        </x14:dataValidation>
        <x14:dataValidation type="list" allowBlank="1" showInputMessage="1" showErrorMessage="1" xr:uid="{7AE5A35C-F16E-4B71-AF7B-8562918809BD}">
          <x14:formula1>
            <xm:f>'Roll down menus'!$J$4:$J$6</xm:f>
          </x14:formula1>
          <xm:sqref>I20:I36</xm:sqref>
        </x14:dataValidation>
        <x14:dataValidation type="list" allowBlank="1" showInputMessage="1" showErrorMessage="1" xr:uid="{3A0FC0D9-C3C8-4AD9-B8C2-2BE471349ACE}">
          <x14:formula1>
            <xm:f>'Roll down menus'!$P$4:$P$16</xm:f>
          </x14:formula1>
          <xm:sqref>J20:J36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A6D5-5CF3-4B12-8F28-B541454D1AA7}">
  <sheetPr>
    <tabColor rgb="FF92D050"/>
    <pageSetUpPr fitToPage="1"/>
  </sheetPr>
  <dimension ref="A1:AI85"/>
  <sheetViews>
    <sheetView showGridLines="0" zoomScaleNormal="100" workbookViewId="0">
      <selection activeCell="B40" sqref="B40:AD40"/>
    </sheetView>
  </sheetViews>
  <sheetFormatPr defaultRowHeight="15" x14ac:dyDescent="0.25"/>
  <cols>
    <col min="1" max="1" width="3.7109375" style="21" customWidth="1"/>
    <col min="2" max="2" width="11.5703125" style="19" customWidth="1"/>
    <col min="3" max="4" width="9.7109375" style="19" customWidth="1"/>
    <col min="5" max="6" width="9.140625" style="19" customWidth="1"/>
    <col min="7" max="7" width="34.85546875" style="19" customWidth="1"/>
    <col min="8" max="8" width="20.28515625" style="19" customWidth="1"/>
    <col min="9" max="9" width="9.85546875" style="19" customWidth="1"/>
    <col min="10" max="10" width="10" style="18" customWidth="1"/>
    <col min="11" max="11" width="11.28515625" style="18" customWidth="1"/>
    <col min="12" max="12" width="9.7109375" style="20" customWidth="1"/>
    <col min="13" max="13" width="8.85546875" style="18" customWidth="1"/>
    <col min="14" max="14" width="9.42578125" style="18" customWidth="1"/>
    <col min="15" max="15" width="9.5703125" style="18" customWidth="1"/>
    <col min="16" max="16" width="10" style="18" customWidth="1"/>
    <col min="17" max="17" width="13.7109375" style="18" customWidth="1"/>
    <col min="18" max="18" width="12.5703125" style="18" customWidth="1"/>
    <col min="19" max="19" width="12.140625" style="19" customWidth="1"/>
    <col min="20" max="20" width="11.85546875" style="19" customWidth="1"/>
    <col min="21" max="23" width="11.140625" style="19" customWidth="1"/>
    <col min="24" max="24" width="10.5703125" style="19" customWidth="1"/>
    <col min="25" max="26" width="11.28515625" style="19" customWidth="1"/>
    <col min="27" max="27" width="12.28515625" style="19" customWidth="1"/>
    <col min="28" max="28" width="10.42578125" style="19" customWidth="1"/>
    <col min="29" max="29" width="7.85546875" style="19" customWidth="1"/>
    <col min="30" max="30" width="8" style="19" customWidth="1"/>
    <col min="31" max="32" width="12.7109375" style="19" customWidth="1"/>
    <col min="33" max="34" width="9.140625" style="19"/>
    <col min="35" max="16384" width="9.140625" style="21"/>
  </cols>
  <sheetData>
    <row r="1" spans="2:35" ht="55.5" customHeight="1" x14ac:dyDescent="0.25"/>
    <row r="2" spans="2:35" ht="30" customHeight="1" x14ac:dyDescent="0.4">
      <c r="B2" s="205" t="s">
        <v>200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row>
    <row r="3" spans="2:35" ht="21" customHeight="1" x14ac:dyDescent="0.25">
      <c r="B3" s="18"/>
      <c r="E3" s="18"/>
    </row>
    <row r="4" spans="2:35" ht="38.25" customHeight="1" x14ac:dyDescent="0.25">
      <c r="B4" s="206" t="s">
        <v>89</v>
      </c>
      <c r="C4" s="207"/>
      <c r="D4" s="207"/>
      <c r="E4" s="207"/>
      <c r="F4" s="207"/>
      <c r="G4" s="207"/>
      <c r="H4" s="207"/>
      <c r="I4" s="207"/>
      <c r="J4" s="207"/>
      <c r="K4" s="207"/>
      <c r="L4" s="207"/>
      <c r="M4" s="207"/>
      <c r="N4" s="207"/>
      <c r="O4" s="207"/>
      <c r="P4" s="207"/>
      <c r="Q4" s="207"/>
      <c r="R4" s="207"/>
      <c r="S4" s="208"/>
      <c r="T4" s="14"/>
      <c r="U4" s="14"/>
      <c r="V4" s="14"/>
      <c r="W4" s="14"/>
      <c r="X4" s="14"/>
      <c r="Y4" s="14"/>
      <c r="Z4" s="14"/>
      <c r="AA4" s="14"/>
      <c r="AB4" s="14"/>
      <c r="AC4" s="14"/>
      <c r="AD4" s="14"/>
      <c r="AE4" s="14"/>
      <c r="AI4" s="19"/>
    </row>
    <row r="5" spans="2:35" ht="15.75" customHeight="1" x14ac:dyDescent="0.25">
      <c r="B5" s="165"/>
      <c r="C5" s="166"/>
      <c r="D5" s="166"/>
      <c r="E5" s="166"/>
      <c r="F5" s="166"/>
      <c r="G5" s="166"/>
      <c r="H5" s="166"/>
      <c r="I5" s="167"/>
      <c r="J5" s="167" t="s">
        <v>327</v>
      </c>
      <c r="K5" s="167" t="s">
        <v>328</v>
      </c>
      <c r="L5" s="167" t="s">
        <v>322</v>
      </c>
      <c r="M5" s="167" t="s">
        <v>323</v>
      </c>
      <c r="N5" s="167"/>
      <c r="O5" s="167" t="s">
        <v>324</v>
      </c>
      <c r="P5" s="167" t="s">
        <v>325</v>
      </c>
      <c r="Q5" s="168"/>
      <c r="R5" s="169"/>
      <c r="S5" s="163"/>
      <c r="T5" s="14"/>
      <c r="U5" s="14"/>
      <c r="V5" s="14"/>
      <c r="W5" s="14"/>
      <c r="X5" s="14"/>
      <c r="Y5" s="14"/>
      <c r="Z5" s="14"/>
      <c r="AA5" s="14"/>
      <c r="AB5" s="14"/>
      <c r="AC5" s="14"/>
      <c r="AD5" s="14"/>
      <c r="AE5" s="14"/>
      <c r="AI5" s="19"/>
    </row>
    <row r="6" spans="2:35" ht="57.75" customHeight="1" x14ac:dyDescent="0.25">
      <c r="B6" s="161" t="s">
        <v>7</v>
      </c>
      <c r="C6" s="162"/>
      <c r="D6" s="162"/>
      <c r="E6" s="162"/>
      <c r="F6" s="163"/>
      <c r="G6" s="136">
        <f>YEAR('Roll down menus'!A7)</f>
        <v>2020</v>
      </c>
      <c r="H6" s="191"/>
      <c r="I6" s="170" t="s">
        <v>28</v>
      </c>
      <c r="J6" s="171" t="s">
        <v>321</v>
      </c>
      <c r="K6" s="171" t="s">
        <v>318</v>
      </c>
      <c r="L6" s="171" t="s">
        <v>319</v>
      </c>
      <c r="M6" s="171" t="s">
        <v>44</v>
      </c>
      <c r="N6" s="172" t="s">
        <v>45</v>
      </c>
      <c r="O6" s="172" t="s">
        <v>320</v>
      </c>
      <c r="P6" s="172" t="s">
        <v>46</v>
      </c>
      <c r="Q6" s="172" t="s">
        <v>326</v>
      </c>
      <c r="R6" s="187" t="s">
        <v>329</v>
      </c>
      <c r="S6" s="187" t="s">
        <v>330</v>
      </c>
      <c r="T6" s="44"/>
      <c r="U6" s="14"/>
      <c r="Z6" s="14"/>
      <c r="AA6" s="14"/>
      <c r="AB6" s="14"/>
      <c r="AC6" s="14"/>
      <c r="AD6" s="14"/>
      <c r="AE6" s="14"/>
      <c r="AI6" s="19"/>
    </row>
    <row r="7" spans="2:35" ht="15" customHeight="1" x14ac:dyDescent="0.25">
      <c r="B7" s="161" t="s">
        <v>1</v>
      </c>
      <c r="C7" s="162"/>
      <c r="D7" s="162"/>
      <c r="E7" s="162"/>
      <c r="F7" s="163"/>
      <c r="G7" s="136" t="s">
        <v>358</v>
      </c>
      <c r="H7" s="191"/>
      <c r="I7" s="170" t="s">
        <v>67</v>
      </c>
      <c r="J7" s="171" t="s">
        <v>18</v>
      </c>
      <c r="K7" s="171" t="s">
        <v>43</v>
      </c>
      <c r="L7" s="171" t="s">
        <v>43</v>
      </c>
      <c r="M7" s="171" t="s">
        <v>43</v>
      </c>
      <c r="N7" s="171" t="s">
        <v>43</v>
      </c>
      <c r="O7" s="172" t="s">
        <v>18</v>
      </c>
      <c r="P7" s="172"/>
      <c r="Q7" s="172"/>
      <c r="R7" s="172"/>
      <c r="S7" s="172"/>
      <c r="T7" s="44"/>
      <c r="U7" s="144"/>
      <c r="V7" s="145" t="s">
        <v>332</v>
      </c>
      <c r="W7" s="143"/>
      <c r="X7" s="143"/>
      <c r="Y7" s="143"/>
      <c r="Z7" s="143"/>
      <c r="AA7" s="143"/>
      <c r="AB7" s="143"/>
      <c r="AC7" s="143"/>
      <c r="AD7" s="143"/>
      <c r="AE7" s="14"/>
      <c r="AI7" s="19"/>
    </row>
    <row r="8" spans="2:35" ht="15" customHeight="1" x14ac:dyDescent="0.25">
      <c r="B8" s="161" t="s">
        <v>35</v>
      </c>
      <c r="C8" s="162"/>
      <c r="D8" s="162"/>
      <c r="E8" s="162"/>
      <c r="F8" s="163"/>
      <c r="G8" s="137" t="s">
        <v>359</v>
      </c>
      <c r="H8" s="191"/>
      <c r="I8" s="170" t="s">
        <v>66</v>
      </c>
      <c r="J8" s="171"/>
      <c r="K8" s="171"/>
      <c r="L8" s="171"/>
      <c r="M8" s="171"/>
      <c r="N8" s="171">
        <f>M8-L8</f>
        <v>0</v>
      </c>
      <c r="O8" s="173"/>
      <c r="P8" s="171"/>
      <c r="Q8" s="171">
        <f>P8-O8</f>
        <v>0</v>
      </c>
      <c r="R8" s="174" t="e">
        <f>(O8-J8)/J8</f>
        <v>#DIV/0!</v>
      </c>
      <c r="S8" s="174" t="e">
        <f>(P8-J8)/J8</f>
        <v>#DIV/0!</v>
      </c>
      <c r="T8" s="164"/>
      <c r="U8" s="146"/>
      <c r="V8" s="145" t="s">
        <v>332</v>
      </c>
      <c r="W8" s="143"/>
      <c r="X8" s="143"/>
      <c r="Y8" s="143"/>
      <c r="Z8" s="143"/>
      <c r="AA8" s="143"/>
      <c r="AB8" s="143"/>
      <c r="AC8" s="143"/>
      <c r="AD8" s="143"/>
      <c r="AE8" s="14"/>
      <c r="AI8" s="19"/>
    </row>
    <row r="9" spans="2:35" ht="15" customHeight="1" x14ac:dyDescent="0.25">
      <c r="B9" s="161" t="s">
        <v>0</v>
      </c>
      <c r="C9" s="162"/>
      <c r="D9" s="162"/>
      <c r="E9" s="162"/>
      <c r="F9" s="163"/>
      <c r="G9" s="136" t="s">
        <v>360</v>
      </c>
      <c r="H9" s="191"/>
      <c r="I9" s="7"/>
      <c r="J9" s="8"/>
      <c r="K9" s="8"/>
      <c r="L9" s="194"/>
      <c r="M9" s="10"/>
      <c r="N9" s="199"/>
      <c r="O9" s="8"/>
      <c r="P9" s="199"/>
      <c r="Q9" s="11"/>
      <c r="R9" s="12"/>
      <c r="S9" s="14"/>
      <c r="T9" s="14"/>
      <c r="U9" s="147"/>
      <c r="V9" s="145" t="s">
        <v>332</v>
      </c>
      <c r="W9" s="143"/>
      <c r="X9" s="143"/>
      <c r="Y9" s="143"/>
      <c r="Z9" s="143"/>
      <c r="AA9" s="143"/>
      <c r="AB9" s="143"/>
      <c r="AC9" s="143"/>
      <c r="AD9" s="143"/>
      <c r="AE9" s="14"/>
      <c r="AI9" s="19"/>
    </row>
    <row r="10" spans="2:35" ht="28.5" customHeight="1" x14ac:dyDescent="0.25">
      <c r="B10" s="161" t="s">
        <v>36</v>
      </c>
      <c r="C10" s="162"/>
      <c r="D10" s="162"/>
      <c r="E10" s="162"/>
      <c r="F10" s="163"/>
      <c r="G10" s="190" t="s">
        <v>58</v>
      </c>
      <c r="H10" s="191"/>
      <c r="I10" s="209" t="s">
        <v>331</v>
      </c>
      <c r="J10" s="210"/>
      <c r="K10" s="210"/>
      <c r="L10" s="210"/>
      <c r="M10" s="210"/>
      <c r="N10" s="210"/>
      <c r="O10" s="210"/>
      <c r="P10" s="210"/>
      <c r="Q10" s="211"/>
      <c r="R10" s="12"/>
      <c r="S10" s="14"/>
      <c r="T10" s="14"/>
      <c r="U10" s="148"/>
      <c r="V10" s="145" t="s">
        <v>187</v>
      </c>
      <c r="W10" s="143"/>
      <c r="X10" s="143"/>
      <c r="Y10" s="143"/>
      <c r="Z10" s="143"/>
      <c r="AA10" s="143"/>
      <c r="AB10" s="143"/>
      <c r="AC10" s="143"/>
      <c r="AD10" s="143"/>
      <c r="AE10" s="14"/>
      <c r="AI10" s="19"/>
    </row>
    <row r="11" spans="2:35" s="48" customFormat="1" ht="18" customHeight="1" x14ac:dyDescent="0.25">
      <c r="B11" s="161" t="s">
        <v>37</v>
      </c>
      <c r="C11" s="162"/>
      <c r="D11" s="162"/>
      <c r="E11" s="162"/>
      <c r="F11" s="163"/>
      <c r="G11" s="138" t="s">
        <v>361</v>
      </c>
      <c r="H11" s="5"/>
      <c r="I11" s="177" t="s">
        <v>82</v>
      </c>
      <c r="J11" s="3"/>
      <c r="K11" s="3"/>
      <c r="L11" s="195"/>
      <c r="M11" s="3">
        <v>0</v>
      </c>
      <c r="N11" s="200"/>
      <c r="O11" s="17"/>
      <c r="P11" s="198"/>
      <c r="Q11" s="17"/>
      <c r="R11" s="45"/>
      <c r="S11" s="46"/>
      <c r="T11" s="46"/>
      <c r="W11" s="143"/>
      <c r="X11" s="143"/>
      <c r="Y11" s="143"/>
      <c r="Z11" s="143"/>
      <c r="AA11" s="143"/>
      <c r="AB11" s="143"/>
      <c r="AC11" s="143"/>
      <c r="AD11" s="143"/>
      <c r="AE11" s="46"/>
      <c r="AF11" s="47"/>
      <c r="AG11" s="47"/>
      <c r="AH11" s="47"/>
      <c r="AI11" s="47"/>
    </row>
    <row r="12" spans="2:35" s="48" customFormat="1" ht="18" customHeight="1" x14ac:dyDescent="0.25">
      <c r="B12" s="161" t="s">
        <v>40</v>
      </c>
      <c r="C12" s="162"/>
      <c r="D12" s="162"/>
      <c r="E12" s="162"/>
      <c r="F12" s="163"/>
      <c r="G12" s="15" t="s">
        <v>34</v>
      </c>
      <c r="H12" s="5"/>
      <c r="I12" s="177" t="s">
        <v>83</v>
      </c>
      <c r="J12" s="3"/>
      <c r="K12" s="3"/>
      <c r="L12" s="196">
        <v>0</v>
      </c>
      <c r="M12" s="104"/>
      <c r="N12" s="197">
        <f>M12-L12</f>
        <v>0</v>
      </c>
      <c r="O12" s="17"/>
      <c r="P12" s="198"/>
      <c r="Q12" s="17"/>
      <c r="R12" s="45"/>
      <c r="S12" s="46"/>
      <c r="T12" s="46"/>
      <c r="U12" s="149"/>
      <c r="V12" s="145" t="s">
        <v>188</v>
      </c>
      <c r="W12" s="143"/>
      <c r="X12" s="143"/>
      <c r="Y12" s="143"/>
      <c r="Z12" s="143"/>
      <c r="AA12" s="143"/>
      <c r="AB12" s="143"/>
      <c r="AC12" s="143"/>
      <c r="AD12" s="143"/>
      <c r="AE12" s="46"/>
      <c r="AF12" s="47"/>
      <c r="AG12" s="47"/>
      <c r="AH12" s="47"/>
      <c r="AI12" s="47"/>
    </row>
    <row r="13" spans="2:35" s="48" customFormat="1" ht="19.5" customHeight="1" x14ac:dyDescent="0.25">
      <c r="B13" s="161" t="s">
        <v>38</v>
      </c>
      <c r="C13" s="162"/>
      <c r="D13" s="162"/>
      <c r="E13" s="162"/>
      <c r="F13" s="163"/>
      <c r="G13" s="138" t="s">
        <v>362</v>
      </c>
      <c r="H13" s="5"/>
      <c r="I13" s="177" t="s">
        <v>81</v>
      </c>
      <c r="J13" s="17"/>
      <c r="K13" s="17"/>
      <c r="L13" s="197">
        <v>0</v>
      </c>
      <c r="M13" s="175"/>
      <c r="N13" s="197">
        <f>M13-L13</f>
        <v>0</v>
      </c>
      <c r="O13" s="17"/>
      <c r="P13" s="198"/>
      <c r="Q13" s="17"/>
      <c r="R13" s="45"/>
      <c r="S13" s="46"/>
      <c r="T13" s="46"/>
      <c r="U13" s="150"/>
      <c r="V13" s="62" t="s">
        <v>189</v>
      </c>
      <c r="W13" s="46"/>
      <c r="X13" s="46"/>
      <c r="Y13" s="46"/>
      <c r="Z13" s="46"/>
      <c r="AA13" s="46"/>
      <c r="AB13" s="46"/>
      <c r="AC13" s="46"/>
      <c r="AD13" s="46"/>
      <c r="AE13" s="46"/>
      <c r="AF13" s="47"/>
      <c r="AG13" s="47"/>
      <c r="AH13" s="47"/>
      <c r="AI13" s="47"/>
    </row>
    <row r="14" spans="2:35" s="48" customFormat="1" ht="19.5" customHeight="1" x14ac:dyDescent="0.25">
      <c r="B14" s="161" t="s">
        <v>41</v>
      </c>
      <c r="C14" s="162"/>
      <c r="D14" s="162"/>
      <c r="E14" s="162"/>
      <c r="F14" s="163"/>
      <c r="G14" s="15" t="s">
        <v>34</v>
      </c>
      <c r="H14" s="5"/>
      <c r="I14" s="177" t="s">
        <v>88</v>
      </c>
      <c r="J14" s="178"/>
      <c r="K14" s="5"/>
      <c r="L14" s="198">
        <v>0</v>
      </c>
      <c r="M14" s="6"/>
      <c r="N14" s="198">
        <f>M14-L14</f>
        <v>0</v>
      </c>
      <c r="O14" s="175"/>
      <c r="P14" s="197"/>
      <c r="Q14" s="175">
        <f>P14-O14</f>
        <v>0</v>
      </c>
      <c r="R14" s="45"/>
      <c r="S14" s="46"/>
      <c r="T14" s="46"/>
      <c r="U14" s="46"/>
      <c r="V14" s="46"/>
      <c r="W14" s="46"/>
      <c r="X14" s="46"/>
      <c r="Y14" s="46"/>
      <c r="Z14" s="46"/>
      <c r="AA14" s="46"/>
      <c r="AB14" s="46"/>
      <c r="AC14" s="46"/>
      <c r="AD14" s="46"/>
      <c r="AE14" s="46"/>
      <c r="AF14" s="47"/>
      <c r="AG14" s="47"/>
      <c r="AH14" s="47"/>
      <c r="AI14" s="47"/>
    </row>
    <row r="15" spans="2:35" s="48" customFormat="1" ht="20.25" customHeight="1" x14ac:dyDescent="0.25">
      <c r="B15" s="161" t="s">
        <v>63</v>
      </c>
      <c r="C15" s="162"/>
      <c r="D15" s="162"/>
      <c r="E15" s="162"/>
      <c r="F15" s="163"/>
      <c r="G15" s="138" t="s">
        <v>39</v>
      </c>
      <c r="H15" s="5"/>
      <c r="I15" s="6"/>
      <c r="J15" s="17"/>
      <c r="K15" s="17"/>
      <c r="L15" s="17"/>
      <c r="M15" s="17"/>
      <c r="N15" s="17"/>
      <c r="O15" s="17"/>
      <c r="P15" s="17"/>
      <c r="Q15" s="17"/>
      <c r="R15" s="45"/>
      <c r="S15" s="46"/>
      <c r="T15" s="46"/>
      <c r="U15" s="6"/>
      <c r="V15" s="62" t="s">
        <v>191</v>
      </c>
      <c r="W15" s="46"/>
      <c r="X15" s="46"/>
      <c r="Y15" s="46"/>
      <c r="Z15" s="46"/>
      <c r="AA15" s="46"/>
      <c r="AB15" s="46"/>
      <c r="AC15" s="46"/>
      <c r="AD15" s="46"/>
      <c r="AE15" s="46"/>
      <c r="AF15" s="47"/>
      <c r="AG15" s="47"/>
      <c r="AH15" s="47"/>
      <c r="AI15" s="47"/>
    </row>
    <row r="16" spans="2:35" s="48" customFormat="1" ht="20.25" customHeight="1" x14ac:dyDescent="0.25">
      <c r="B16" s="67"/>
      <c r="C16" s="67"/>
      <c r="D16" s="67"/>
      <c r="E16" s="67"/>
      <c r="F16" s="46"/>
      <c r="G16" s="62"/>
      <c r="H16" s="45"/>
      <c r="I16" s="46"/>
      <c r="J16" s="45"/>
      <c r="K16" s="45"/>
      <c r="L16" s="45"/>
      <c r="M16" s="45"/>
      <c r="N16" s="45"/>
      <c r="O16" s="45"/>
      <c r="P16" s="45"/>
      <c r="Q16" s="45"/>
      <c r="R16" s="45"/>
      <c r="S16" s="46"/>
      <c r="T16" s="46"/>
      <c r="U16" s="46"/>
      <c r="V16" s="46"/>
      <c r="W16" s="46"/>
      <c r="X16" s="46"/>
      <c r="Y16" s="46"/>
      <c r="Z16" s="46"/>
      <c r="AA16" s="46"/>
      <c r="AB16" s="46"/>
      <c r="AC16" s="46"/>
      <c r="AD16" s="46"/>
      <c r="AE16" s="46"/>
      <c r="AF16" s="47"/>
      <c r="AG16" s="47"/>
      <c r="AH16" s="47"/>
      <c r="AI16" s="47"/>
    </row>
    <row r="17" spans="1:34" ht="24" customHeight="1" x14ac:dyDescent="0.25">
      <c r="A17" s="179"/>
      <c r="B17" s="217" t="s">
        <v>90</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9"/>
    </row>
    <row r="18" spans="1:34" s="50" customFormat="1" ht="105" customHeight="1" x14ac:dyDescent="0.25">
      <c r="A18" s="180"/>
      <c r="B18" s="155" t="s">
        <v>24</v>
      </c>
      <c r="C18" s="155" t="s">
        <v>25</v>
      </c>
      <c r="D18" s="155" t="s">
        <v>84</v>
      </c>
      <c r="E18" s="155" t="s">
        <v>65</v>
      </c>
      <c r="F18" s="155" t="s">
        <v>42</v>
      </c>
      <c r="G18" s="155" t="s">
        <v>3</v>
      </c>
      <c r="H18" s="156" t="s">
        <v>29</v>
      </c>
      <c r="I18" s="156" t="s">
        <v>85</v>
      </c>
      <c r="J18" s="155" t="s">
        <v>86</v>
      </c>
      <c r="K18" s="157" t="s">
        <v>116</v>
      </c>
      <c r="L18" s="155" t="s">
        <v>117</v>
      </c>
      <c r="M18" s="158" t="s">
        <v>118</v>
      </c>
      <c r="N18" s="158" t="s">
        <v>119</v>
      </c>
      <c r="O18" s="158" t="s">
        <v>120</v>
      </c>
      <c r="P18" s="158" t="s">
        <v>121</v>
      </c>
      <c r="Q18" s="158" t="s">
        <v>87</v>
      </c>
      <c r="R18" s="158" t="s">
        <v>48</v>
      </c>
      <c r="S18" s="158" t="s">
        <v>61</v>
      </c>
      <c r="T18" s="158" t="s">
        <v>57</v>
      </c>
      <c r="U18" s="159" t="s">
        <v>93</v>
      </c>
      <c r="V18" s="158" t="s">
        <v>122</v>
      </c>
      <c r="W18" s="159" t="s">
        <v>91</v>
      </c>
      <c r="X18" s="155" t="s">
        <v>123</v>
      </c>
      <c r="Y18" s="157" t="s">
        <v>124</v>
      </c>
      <c r="Z18" s="157" t="s">
        <v>125</v>
      </c>
      <c r="AA18" s="156" t="s">
        <v>12</v>
      </c>
      <c r="AB18" s="156" t="s">
        <v>126</v>
      </c>
      <c r="AC18" s="155" t="s">
        <v>21</v>
      </c>
      <c r="AD18" s="155" t="s">
        <v>22</v>
      </c>
    </row>
    <row r="19" spans="1:34" s="49" customFormat="1" x14ac:dyDescent="0.25">
      <c r="A19" s="181"/>
      <c r="B19" s="160" t="s">
        <v>170</v>
      </c>
      <c r="C19" s="160" t="s">
        <v>170</v>
      </c>
      <c r="D19" s="2"/>
      <c r="E19" s="2"/>
      <c r="F19" s="2"/>
      <c r="G19" s="22"/>
      <c r="H19" s="22"/>
      <c r="I19" s="2"/>
      <c r="J19" s="2"/>
      <c r="K19" s="1"/>
      <c r="L19" s="2"/>
      <c r="M19" s="39"/>
      <c r="N19" s="39"/>
      <c r="O19" s="39"/>
      <c r="P19" s="39"/>
      <c r="Q19" s="39" t="s">
        <v>8</v>
      </c>
      <c r="R19" s="39"/>
      <c r="S19" s="72" t="s">
        <v>171</v>
      </c>
      <c r="T19" s="39"/>
      <c r="U19" s="39" t="s">
        <v>8</v>
      </c>
      <c r="V19" s="39"/>
      <c r="W19" s="39" t="s">
        <v>8</v>
      </c>
      <c r="X19" s="2"/>
      <c r="Y19" s="2" t="s">
        <v>8</v>
      </c>
      <c r="Z19" s="2" t="s">
        <v>8</v>
      </c>
      <c r="AA19" s="2"/>
      <c r="AB19" s="2"/>
      <c r="AC19" s="2" t="s">
        <v>8</v>
      </c>
      <c r="AD19" s="2" t="s">
        <v>8</v>
      </c>
      <c r="AF19" s="50"/>
      <c r="AG19" s="50"/>
      <c r="AH19" s="50"/>
    </row>
    <row r="20" spans="1:34" ht="45" x14ac:dyDescent="0.25">
      <c r="A20" s="179"/>
      <c r="B20" s="71"/>
      <c r="C20" s="71"/>
      <c r="D20" s="202" t="s">
        <v>363</v>
      </c>
      <c r="E20" s="3"/>
      <c r="F20" s="3" t="s">
        <v>34</v>
      </c>
      <c r="G20" s="24"/>
      <c r="H20" s="140" t="s">
        <v>364</v>
      </c>
      <c r="I20" s="139" t="s">
        <v>39</v>
      </c>
      <c r="J20" s="201" t="s">
        <v>368</v>
      </c>
      <c r="K20" s="52"/>
      <c r="L20" s="16"/>
      <c r="M20" s="40"/>
      <c r="N20" s="40"/>
      <c r="O20" s="41"/>
      <c r="P20" s="41"/>
      <c r="Q20" s="41"/>
      <c r="R20" s="41"/>
      <c r="S20" s="73"/>
      <c r="T20" s="98">
        <f>K20-N20</f>
        <v>0</v>
      </c>
      <c r="U20" s="101">
        <f>-Q20*T20</f>
        <v>0</v>
      </c>
      <c r="V20" s="122">
        <f>P20-M20</f>
        <v>0</v>
      </c>
      <c r="W20" s="101">
        <f>-Q20*V20</f>
        <v>0</v>
      </c>
      <c r="X20" s="99">
        <f>O20-P20</f>
        <v>0</v>
      </c>
      <c r="Y20" s="100">
        <f>Q20*X20</f>
        <v>0</v>
      </c>
      <c r="Z20" s="141"/>
      <c r="AA20" s="139" t="s">
        <v>365</v>
      </c>
      <c r="AB20" s="139" t="s">
        <v>19</v>
      </c>
      <c r="AC20" s="3"/>
      <c r="AD20" s="3"/>
    </row>
    <row r="21" spans="1:34" x14ac:dyDescent="0.25">
      <c r="A21" s="179"/>
      <c r="B21" s="71"/>
      <c r="C21" s="71"/>
      <c r="D21" s="3"/>
      <c r="E21" s="3"/>
      <c r="F21" s="3"/>
      <c r="G21" s="24"/>
      <c r="H21" s="140"/>
      <c r="I21" s="139"/>
      <c r="J21" s="51"/>
      <c r="K21" s="52"/>
      <c r="L21" s="16"/>
      <c r="M21" s="40"/>
      <c r="N21" s="40"/>
      <c r="O21" s="41"/>
      <c r="P21" s="41"/>
      <c r="Q21" s="41"/>
      <c r="R21" s="41"/>
      <c r="S21" s="73"/>
      <c r="T21" s="98">
        <f>K21-N21</f>
        <v>0</v>
      </c>
      <c r="U21" s="101">
        <f t="shared" ref="U21:U36" si="0">-Q21*T21</f>
        <v>0</v>
      </c>
      <c r="V21" s="122">
        <f t="shared" ref="V21:V36" si="1">P21-M21</f>
        <v>0</v>
      </c>
      <c r="W21" s="101">
        <f t="shared" ref="W21:W36" si="2">-Q21*V21</f>
        <v>0</v>
      </c>
      <c r="X21" s="99">
        <f t="shared" ref="X21:X36" si="3">O21-P21</f>
        <v>0</v>
      </c>
      <c r="Y21" s="100">
        <f t="shared" ref="Y21:Y36" si="4">Q21*X21</f>
        <v>0</v>
      </c>
      <c r="Z21" s="141"/>
      <c r="AA21" s="139"/>
      <c r="AB21" s="139" t="s">
        <v>19</v>
      </c>
      <c r="AC21" s="3"/>
      <c r="AD21" s="3"/>
    </row>
    <row r="22" spans="1:34" x14ac:dyDescent="0.25">
      <c r="A22" s="179"/>
      <c r="B22" s="71"/>
      <c r="C22" s="71"/>
      <c r="D22" s="3"/>
      <c r="E22" s="3"/>
      <c r="F22" s="3"/>
      <c r="G22" s="24"/>
      <c r="H22" s="140"/>
      <c r="I22" s="139"/>
      <c r="J22" s="51"/>
      <c r="K22" s="52"/>
      <c r="L22" s="16"/>
      <c r="M22" s="40"/>
      <c r="N22" s="40"/>
      <c r="O22" s="41"/>
      <c r="P22" s="41"/>
      <c r="Q22" s="41"/>
      <c r="R22" s="41"/>
      <c r="S22" s="73"/>
      <c r="T22" s="98">
        <f t="shared" ref="T22:T36" si="5">K22-N22</f>
        <v>0</v>
      </c>
      <c r="U22" s="101">
        <f t="shared" si="0"/>
        <v>0</v>
      </c>
      <c r="V22" s="122">
        <f t="shared" si="1"/>
        <v>0</v>
      </c>
      <c r="W22" s="101">
        <f t="shared" si="2"/>
        <v>0</v>
      </c>
      <c r="X22" s="99">
        <f t="shared" si="3"/>
        <v>0</v>
      </c>
      <c r="Y22" s="100">
        <f t="shared" si="4"/>
        <v>0</v>
      </c>
      <c r="Z22" s="141"/>
      <c r="AA22" s="139"/>
      <c r="AB22" s="139" t="s">
        <v>19</v>
      </c>
      <c r="AC22" s="3"/>
      <c r="AD22" s="3"/>
    </row>
    <row r="23" spans="1:34" x14ac:dyDescent="0.25">
      <c r="A23" s="179"/>
      <c r="B23" s="71"/>
      <c r="C23" s="71"/>
      <c r="D23" s="3"/>
      <c r="E23" s="3"/>
      <c r="F23" s="3"/>
      <c r="G23" s="24"/>
      <c r="H23" s="140"/>
      <c r="I23" s="139"/>
      <c r="J23" s="51"/>
      <c r="K23" s="52"/>
      <c r="L23" s="54"/>
      <c r="M23" s="40"/>
      <c r="N23" s="40"/>
      <c r="O23" s="41"/>
      <c r="P23" s="41"/>
      <c r="Q23" s="41"/>
      <c r="R23" s="41"/>
      <c r="S23" s="73"/>
      <c r="T23" s="98">
        <f t="shared" si="5"/>
        <v>0</v>
      </c>
      <c r="U23" s="101">
        <f t="shared" si="0"/>
        <v>0</v>
      </c>
      <c r="V23" s="122">
        <f t="shared" si="1"/>
        <v>0</v>
      </c>
      <c r="W23" s="101">
        <f t="shared" si="2"/>
        <v>0</v>
      </c>
      <c r="X23" s="99">
        <f t="shared" si="3"/>
        <v>0</v>
      </c>
      <c r="Y23" s="100">
        <f t="shared" si="4"/>
        <v>0</v>
      </c>
      <c r="Z23" s="141"/>
      <c r="AA23" s="139"/>
      <c r="AB23" s="139" t="s">
        <v>19</v>
      </c>
      <c r="AC23" s="3"/>
      <c r="AD23" s="3"/>
    </row>
    <row r="24" spans="1:34" x14ac:dyDescent="0.25">
      <c r="A24" s="179"/>
      <c r="B24" s="71"/>
      <c r="C24" s="71"/>
      <c r="D24" s="3"/>
      <c r="E24" s="3"/>
      <c r="F24" s="3"/>
      <c r="G24" s="24"/>
      <c r="H24" s="140"/>
      <c r="I24" s="139"/>
      <c r="J24" s="51"/>
      <c r="K24" s="52"/>
      <c r="L24" s="16"/>
      <c r="M24" s="40"/>
      <c r="N24" s="40"/>
      <c r="O24" s="40"/>
      <c r="P24" s="40"/>
      <c r="Q24" s="40"/>
      <c r="R24" s="40"/>
      <c r="S24" s="74"/>
      <c r="T24" s="98">
        <f t="shared" si="5"/>
        <v>0</v>
      </c>
      <c r="U24" s="101">
        <f t="shared" si="0"/>
        <v>0</v>
      </c>
      <c r="V24" s="122">
        <f t="shared" si="1"/>
        <v>0</v>
      </c>
      <c r="W24" s="101">
        <f t="shared" si="2"/>
        <v>0</v>
      </c>
      <c r="X24" s="99">
        <f t="shared" si="3"/>
        <v>0</v>
      </c>
      <c r="Y24" s="100">
        <f t="shared" si="4"/>
        <v>0</v>
      </c>
      <c r="Z24" s="141"/>
      <c r="AA24" s="139"/>
      <c r="AB24" s="139"/>
      <c r="AC24" s="3"/>
      <c r="AD24" s="3"/>
    </row>
    <row r="25" spans="1:34" x14ac:dyDescent="0.25">
      <c r="A25" s="179"/>
      <c r="B25" s="71"/>
      <c r="C25" s="71"/>
      <c r="D25" s="3"/>
      <c r="E25" s="3"/>
      <c r="F25" s="3"/>
      <c r="G25" s="24"/>
      <c r="H25" s="140"/>
      <c r="I25" s="139"/>
      <c r="J25" s="51"/>
      <c r="K25" s="52"/>
      <c r="L25" s="16"/>
      <c r="M25" s="40"/>
      <c r="N25" s="40"/>
      <c r="O25" s="40"/>
      <c r="P25" s="40"/>
      <c r="Q25" s="41"/>
      <c r="R25" s="41"/>
      <c r="S25" s="73"/>
      <c r="T25" s="98">
        <f t="shared" si="5"/>
        <v>0</v>
      </c>
      <c r="U25" s="101">
        <f t="shared" si="0"/>
        <v>0</v>
      </c>
      <c r="V25" s="122">
        <f t="shared" si="1"/>
        <v>0</v>
      </c>
      <c r="W25" s="101">
        <f t="shared" si="2"/>
        <v>0</v>
      </c>
      <c r="X25" s="99">
        <f t="shared" si="3"/>
        <v>0</v>
      </c>
      <c r="Y25" s="100">
        <f t="shared" si="4"/>
        <v>0</v>
      </c>
      <c r="Z25" s="141"/>
      <c r="AA25" s="139"/>
      <c r="AB25" s="139"/>
      <c r="AC25" s="3"/>
      <c r="AD25" s="3"/>
    </row>
    <row r="26" spans="1:34" x14ac:dyDescent="0.25">
      <c r="A26" s="179"/>
      <c r="B26" s="71"/>
      <c r="C26" s="71"/>
      <c r="D26" s="3"/>
      <c r="E26" s="3"/>
      <c r="F26" s="3"/>
      <c r="G26" s="24"/>
      <c r="H26" s="140"/>
      <c r="I26" s="139"/>
      <c r="J26" s="51"/>
      <c r="K26" s="52"/>
      <c r="L26" s="16"/>
      <c r="M26" s="40"/>
      <c r="N26" s="40"/>
      <c r="O26" s="41"/>
      <c r="P26" s="41"/>
      <c r="Q26" s="41"/>
      <c r="R26" s="41"/>
      <c r="S26" s="73"/>
      <c r="T26" s="98">
        <f t="shared" si="5"/>
        <v>0</v>
      </c>
      <c r="U26" s="101">
        <f t="shared" si="0"/>
        <v>0</v>
      </c>
      <c r="V26" s="122">
        <f t="shared" si="1"/>
        <v>0</v>
      </c>
      <c r="W26" s="101">
        <f t="shared" si="2"/>
        <v>0</v>
      </c>
      <c r="X26" s="99">
        <f t="shared" si="3"/>
        <v>0</v>
      </c>
      <c r="Y26" s="100">
        <f t="shared" si="4"/>
        <v>0</v>
      </c>
      <c r="Z26" s="141"/>
      <c r="AA26" s="139"/>
      <c r="AB26" s="139" t="s">
        <v>19</v>
      </c>
      <c r="AC26" s="3"/>
      <c r="AD26" s="3"/>
    </row>
    <row r="27" spans="1:34" x14ac:dyDescent="0.25">
      <c r="A27" s="179"/>
      <c r="B27" s="71"/>
      <c r="C27" s="71"/>
      <c r="D27" s="3"/>
      <c r="E27" s="3"/>
      <c r="F27" s="3"/>
      <c r="G27" s="24"/>
      <c r="H27" s="140"/>
      <c r="I27" s="139"/>
      <c r="J27" s="51"/>
      <c r="K27" s="55"/>
      <c r="L27" s="54"/>
      <c r="M27" s="53"/>
      <c r="N27" s="53"/>
      <c r="O27" s="41"/>
      <c r="P27" s="41"/>
      <c r="Q27" s="41"/>
      <c r="R27" s="41"/>
      <c r="S27" s="73"/>
      <c r="T27" s="98">
        <f t="shared" si="5"/>
        <v>0</v>
      </c>
      <c r="U27" s="101">
        <f t="shared" si="0"/>
        <v>0</v>
      </c>
      <c r="V27" s="122">
        <f t="shared" si="1"/>
        <v>0</v>
      </c>
      <c r="W27" s="101">
        <f t="shared" si="2"/>
        <v>0</v>
      </c>
      <c r="X27" s="99">
        <f t="shared" si="3"/>
        <v>0</v>
      </c>
      <c r="Y27" s="100">
        <f t="shared" si="4"/>
        <v>0</v>
      </c>
      <c r="Z27" s="141"/>
      <c r="AA27" s="139"/>
      <c r="AB27" s="139" t="s">
        <v>19</v>
      </c>
      <c r="AD27" s="3"/>
    </row>
    <row r="28" spans="1:34" x14ac:dyDescent="0.25">
      <c r="A28" s="179"/>
      <c r="B28" s="71"/>
      <c r="C28" s="71"/>
      <c r="D28" s="3"/>
      <c r="E28" s="3"/>
      <c r="F28" s="3"/>
      <c r="G28" s="24"/>
      <c r="H28" s="140"/>
      <c r="I28" s="139"/>
      <c r="J28" s="51"/>
      <c r="K28" s="52"/>
      <c r="L28" s="16"/>
      <c r="M28" s="40"/>
      <c r="N28" s="40"/>
      <c r="O28" s="41"/>
      <c r="P28" s="41"/>
      <c r="Q28" s="41"/>
      <c r="R28" s="41"/>
      <c r="S28" s="73"/>
      <c r="T28" s="98">
        <f t="shared" si="5"/>
        <v>0</v>
      </c>
      <c r="U28" s="101">
        <f t="shared" si="0"/>
        <v>0</v>
      </c>
      <c r="V28" s="122">
        <f t="shared" si="1"/>
        <v>0</v>
      </c>
      <c r="W28" s="101">
        <f t="shared" si="2"/>
        <v>0</v>
      </c>
      <c r="X28" s="99">
        <f t="shared" si="3"/>
        <v>0</v>
      </c>
      <c r="Y28" s="100">
        <f t="shared" si="4"/>
        <v>0</v>
      </c>
      <c r="Z28" s="141"/>
      <c r="AA28" s="139"/>
      <c r="AB28" s="139" t="s">
        <v>19</v>
      </c>
      <c r="AC28" s="3"/>
      <c r="AD28" s="3"/>
    </row>
    <row r="29" spans="1:34" x14ac:dyDescent="0.25">
      <c r="A29" s="179"/>
      <c r="B29" s="71"/>
      <c r="C29" s="71"/>
      <c r="D29" s="3"/>
      <c r="E29" s="3"/>
      <c r="F29" s="3"/>
      <c r="G29" s="24"/>
      <c r="H29" s="140"/>
      <c r="I29" s="139"/>
      <c r="J29" s="51"/>
      <c r="K29" s="52"/>
      <c r="L29" s="16"/>
      <c r="M29" s="40"/>
      <c r="N29" s="40"/>
      <c r="O29" s="41"/>
      <c r="P29" s="41"/>
      <c r="Q29" s="41"/>
      <c r="R29" s="41"/>
      <c r="S29" s="73"/>
      <c r="T29" s="98">
        <f t="shared" si="5"/>
        <v>0</v>
      </c>
      <c r="U29" s="101">
        <f t="shared" si="0"/>
        <v>0</v>
      </c>
      <c r="V29" s="122">
        <f t="shared" si="1"/>
        <v>0</v>
      </c>
      <c r="W29" s="101">
        <f t="shared" si="2"/>
        <v>0</v>
      </c>
      <c r="X29" s="99">
        <f t="shared" si="3"/>
        <v>0</v>
      </c>
      <c r="Y29" s="100">
        <f t="shared" si="4"/>
        <v>0</v>
      </c>
      <c r="Z29" s="141"/>
      <c r="AA29" s="139"/>
      <c r="AB29" s="139" t="s">
        <v>19</v>
      </c>
      <c r="AC29" s="3"/>
      <c r="AD29" s="3"/>
    </row>
    <row r="30" spans="1:34" x14ac:dyDescent="0.25">
      <c r="A30" s="179"/>
      <c r="B30" s="71"/>
      <c r="C30" s="71"/>
      <c r="D30" s="3"/>
      <c r="E30" s="3"/>
      <c r="F30" s="3"/>
      <c r="G30" s="24"/>
      <c r="H30" s="140"/>
      <c r="I30" s="139"/>
      <c r="J30" s="51"/>
      <c r="K30" s="52"/>
      <c r="L30" s="16"/>
      <c r="M30" s="40"/>
      <c r="N30" s="40"/>
      <c r="O30" s="41"/>
      <c r="P30" s="41"/>
      <c r="Q30" s="41"/>
      <c r="R30" s="41"/>
      <c r="S30" s="73"/>
      <c r="T30" s="98">
        <f t="shared" si="5"/>
        <v>0</v>
      </c>
      <c r="U30" s="101">
        <f t="shared" si="0"/>
        <v>0</v>
      </c>
      <c r="V30" s="122">
        <f t="shared" si="1"/>
        <v>0</v>
      </c>
      <c r="W30" s="101">
        <f t="shared" si="2"/>
        <v>0</v>
      </c>
      <c r="X30" s="99">
        <f t="shared" si="3"/>
        <v>0</v>
      </c>
      <c r="Y30" s="100">
        <f t="shared" si="4"/>
        <v>0</v>
      </c>
      <c r="Z30" s="141"/>
      <c r="AA30" s="139"/>
      <c r="AB30" s="139"/>
      <c r="AC30" s="3"/>
      <c r="AD30" s="3"/>
    </row>
    <row r="31" spans="1:34" x14ac:dyDescent="0.25">
      <c r="A31" s="179"/>
      <c r="B31" s="71"/>
      <c r="C31" s="71"/>
      <c r="D31" s="3"/>
      <c r="E31" s="3"/>
      <c r="F31" s="3"/>
      <c r="G31" s="24"/>
      <c r="H31" s="140"/>
      <c r="I31" s="139"/>
      <c r="J31" s="51"/>
      <c r="K31" s="52"/>
      <c r="L31" s="16"/>
      <c r="M31" s="40"/>
      <c r="N31" s="40"/>
      <c r="O31" s="41"/>
      <c r="P31" s="41"/>
      <c r="Q31" s="41"/>
      <c r="R31" s="41"/>
      <c r="S31" s="73"/>
      <c r="T31" s="98">
        <f t="shared" si="5"/>
        <v>0</v>
      </c>
      <c r="U31" s="101">
        <f t="shared" si="0"/>
        <v>0</v>
      </c>
      <c r="V31" s="122">
        <f t="shared" si="1"/>
        <v>0</v>
      </c>
      <c r="W31" s="101">
        <f t="shared" si="2"/>
        <v>0</v>
      </c>
      <c r="X31" s="99">
        <f t="shared" si="3"/>
        <v>0</v>
      </c>
      <c r="Y31" s="100">
        <f t="shared" si="4"/>
        <v>0</v>
      </c>
      <c r="Z31" s="141"/>
      <c r="AA31" s="139"/>
      <c r="AB31" s="139" t="s">
        <v>19</v>
      </c>
      <c r="AC31" s="3"/>
      <c r="AD31" s="3"/>
    </row>
    <row r="32" spans="1:34" x14ac:dyDescent="0.25">
      <c r="A32" s="179"/>
      <c r="B32" s="71"/>
      <c r="C32" s="71"/>
      <c r="D32" s="3"/>
      <c r="E32" s="3"/>
      <c r="F32" s="3"/>
      <c r="G32" s="24"/>
      <c r="H32" s="140"/>
      <c r="I32" s="139"/>
      <c r="J32" s="51"/>
      <c r="K32" s="52"/>
      <c r="L32" s="16"/>
      <c r="M32" s="40"/>
      <c r="N32" s="40"/>
      <c r="O32" s="41"/>
      <c r="P32" s="41"/>
      <c r="Q32" s="41"/>
      <c r="R32" s="41"/>
      <c r="S32" s="73"/>
      <c r="T32" s="98">
        <f t="shared" si="5"/>
        <v>0</v>
      </c>
      <c r="U32" s="101">
        <f t="shared" si="0"/>
        <v>0</v>
      </c>
      <c r="V32" s="122">
        <f t="shared" si="1"/>
        <v>0</v>
      </c>
      <c r="W32" s="101">
        <f t="shared" si="2"/>
        <v>0</v>
      </c>
      <c r="X32" s="99">
        <f t="shared" si="3"/>
        <v>0</v>
      </c>
      <c r="Y32" s="100">
        <f t="shared" si="4"/>
        <v>0</v>
      </c>
      <c r="Z32" s="141"/>
      <c r="AA32" s="139"/>
      <c r="AB32" s="139" t="s">
        <v>19</v>
      </c>
      <c r="AC32" s="3"/>
      <c r="AD32" s="3"/>
    </row>
    <row r="33" spans="1:34" x14ac:dyDescent="0.25">
      <c r="A33" s="179"/>
      <c r="B33" s="71"/>
      <c r="C33" s="71"/>
      <c r="D33" s="3"/>
      <c r="E33" s="3"/>
      <c r="F33" s="3"/>
      <c r="G33" s="24"/>
      <c r="H33" s="140"/>
      <c r="I33" s="139"/>
      <c r="J33" s="51"/>
      <c r="K33" s="52"/>
      <c r="L33" s="16"/>
      <c r="M33" s="40"/>
      <c r="N33" s="40"/>
      <c r="O33" s="40"/>
      <c r="P33" s="41"/>
      <c r="Q33" s="41"/>
      <c r="R33" s="41"/>
      <c r="S33" s="73"/>
      <c r="T33" s="98">
        <f t="shared" si="5"/>
        <v>0</v>
      </c>
      <c r="U33" s="101">
        <f t="shared" si="0"/>
        <v>0</v>
      </c>
      <c r="V33" s="122">
        <f t="shared" si="1"/>
        <v>0</v>
      </c>
      <c r="W33" s="101">
        <f t="shared" si="2"/>
        <v>0</v>
      </c>
      <c r="X33" s="99">
        <f t="shared" si="3"/>
        <v>0</v>
      </c>
      <c r="Y33" s="100">
        <f t="shared" si="4"/>
        <v>0</v>
      </c>
      <c r="Z33" s="141"/>
      <c r="AA33" s="139"/>
      <c r="AB33" s="139" t="s">
        <v>19</v>
      </c>
      <c r="AC33" s="3"/>
      <c r="AD33" s="3"/>
    </row>
    <row r="34" spans="1:34" x14ac:dyDescent="0.25">
      <c r="A34" s="179"/>
      <c r="B34" s="71"/>
      <c r="C34" s="71"/>
      <c r="D34" s="3"/>
      <c r="E34" s="3"/>
      <c r="F34" s="3"/>
      <c r="G34" s="24"/>
      <c r="H34" s="140"/>
      <c r="I34" s="139"/>
      <c r="J34" s="51"/>
      <c r="K34" s="52"/>
      <c r="L34" s="16"/>
      <c r="M34" s="40"/>
      <c r="N34" s="40"/>
      <c r="O34" s="40"/>
      <c r="P34" s="41"/>
      <c r="Q34" s="41"/>
      <c r="R34" s="41"/>
      <c r="S34" s="73"/>
      <c r="T34" s="98">
        <f t="shared" si="5"/>
        <v>0</v>
      </c>
      <c r="U34" s="101">
        <f t="shared" si="0"/>
        <v>0</v>
      </c>
      <c r="V34" s="122">
        <f t="shared" si="1"/>
        <v>0</v>
      </c>
      <c r="W34" s="101">
        <f t="shared" si="2"/>
        <v>0</v>
      </c>
      <c r="X34" s="99">
        <f t="shared" si="3"/>
        <v>0</v>
      </c>
      <c r="Y34" s="100">
        <f t="shared" si="4"/>
        <v>0</v>
      </c>
      <c r="Z34" s="141"/>
      <c r="AA34" s="139"/>
      <c r="AB34" s="139" t="s">
        <v>19</v>
      </c>
      <c r="AC34" s="3"/>
      <c r="AD34" s="3"/>
    </row>
    <row r="35" spans="1:34" x14ac:dyDescent="0.25">
      <c r="A35" s="179"/>
      <c r="B35" s="71"/>
      <c r="C35" s="71"/>
      <c r="D35" s="3"/>
      <c r="E35" s="3"/>
      <c r="F35" s="3"/>
      <c r="G35" s="24"/>
      <c r="H35" s="140"/>
      <c r="I35" s="139"/>
      <c r="J35" s="51"/>
      <c r="K35" s="52"/>
      <c r="L35" s="16"/>
      <c r="M35" s="40"/>
      <c r="N35" s="40"/>
      <c r="O35" s="40"/>
      <c r="P35" s="41"/>
      <c r="Q35" s="41"/>
      <c r="R35" s="41"/>
      <c r="S35" s="73"/>
      <c r="T35" s="98">
        <f t="shared" si="5"/>
        <v>0</v>
      </c>
      <c r="U35" s="101">
        <f t="shared" si="0"/>
        <v>0</v>
      </c>
      <c r="V35" s="122">
        <f t="shared" si="1"/>
        <v>0</v>
      </c>
      <c r="W35" s="101">
        <f t="shared" si="2"/>
        <v>0</v>
      </c>
      <c r="X35" s="99">
        <f t="shared" si="3"/>
        <v>0</v>
      </c>
      <c r="Y35" s="100">
        <f t="shared" si="4"/>
        <v>0</v>
      </c>
      <c r="Z35" s="141"/>
      <c r="AA35" s="139"/>
      <c r="AB35" s="139" t="s">
        <v>19</v>
      </c>
      <c r="AC35" s="3"/>
      <c r="AD35" s="3"/>
    </row>
    <row r="36" spans="1:34" x14ac:dyDescent="0.25">
      <c r="A36" s="179"/>
      <c r="B36" s="71"/>
      <c r="C36" s="71"/>
      <c r="D36" s="3"/>
      <c r="E36" s="3"/>
      <c r="F36" s="3"/>
      <c r="G36" s="24"/>
      <c r="H36" s="140"/>
      <c r="I36" s="139"/>
      <c r="J36" s="51"/>
      <c r="K36" s="52"/>
      <c r="L36" s="16"/>
      <c r="M36" s="40"/>
      <c r="N36" s="40"/>
      <c r="O36" s="40"/>
      <c r="P36" s="41"/>
      <c r="Q36" s="41"/>
      <c r="R36" s="41"/>
      <c r="S36" s="73"/>
      <c r="T36" s="98">
        <f t="shared" si="5"/>
        <v>0</v>
      </c>
      <c r="U36" s="101">
        <f t="shared" si="0"/>
        <v>0</v>
      </c>
      <c r="V36" s="122">
        <f t="shared" si="1"/>
        <v>0</v>
      </c>
      <c r="W36" s="101">
        <f t="shared" si="2"/>
        <v>0</v>
      </c>
      <c r="X36" s="99">
        <f t="shared" si="3"/>
        <v>0</v>
      </c>
      <c r="Y36" s="100">
        <f t="shared" si="4"/>
        <v>0</v>
      </c>
      <c r="Z36" s="142"/>
      <c r="AA36" s="139"/>
      <c r="AB36" s="139" t="s">
        <v>19</v>
      </c>
      <c r="AC36" s="3"/>
      <c r="AD36" s="3"/>
    </row>
    <row r="37" spans="1:34" x14ac:dyDescent="0.25">
      <c r="A37" s="179"/>
      <c r="B37" s="3"/>
      <c r="C37" s="3"/>
      <c r="D37" s="3"/>
      <c r="E37" s="3"/>
      <c r="F37" s="3"/>
      <c r="G37" s="24"/>
      <c r="H37" s="24"/>
      <c r="I37" s="3"/>
      <c r="J37" s="51"/>
      <c r="K37" s="56"/>
      <c r="L37" s="16"/>
      <c r="M37" s="40"/>
      <c r="N37" s="40"/>
      <c r="O37" s="40"/>
      <c r="P37" s="40"/>
      <c r="Q37" s="40"/>
      <c r="R37" s="40"/>
      <c r="S37" s="40"/>
      <c r="T37" s="40"/>
      <c r="U37" s="41"/>
      <c r="V37" s="41"/>
      <c r="W37" s="41"/>
      <c r="X37" s="3"/>
      <c r="Y37" s="124"/>
      <c r="Z37" s="23"/>
      <c r="AA37" s="3"/>
      <c r="AB37" s="3"/>
      <c r="AC37" s="3"/>
      <c r="AD37" s="3"/>
    </row>
    <row r="38" spans="1:34" ht="26.25" customHeight="1" x14ac:dyDescent="0.25">
      <c r="A38" s="179"/>
      <c r="B38" s="3" t="s">
        <v>16</v>
      </c>
      <c r="C38" s="3"/>
      <c r="D38" s="3"/>
      <c r="E38" s="3"/>
      <c r="F38" s="3"/>
      <c r="G38" s="24"/>
      <c r="H38" s="24"/>
      <c r="I38" s="3"/>
      <c r="J38" s="3"/>
      <c r="K38" s="3"/>
      <c r="L38" s="16"/>
      <c r="M38" s="40"/>
      <c r="N38" s="40"/>
      <c r="O38" s="40"/>
      <c r="P38" s="40"/>
      <c r="Q38" s="40"/>
      <c r="R38" s="40"/>
      <c r="S38" s="40"/>
      <c r="T38" s="41"/>
      <c r="U38" s="101">
        <f>SUM(U20:U37)</f>
        <v>0</v>
      </c>
      <c r="V38" s="42"/>
      <c r="W38" s="101">
        <f t="shared" ref="W38:Y38" si="6">SUM(W20:W37)</f>
        <v>0</v>
      </c>
      <c r="X38" s="23"/>
      <c r="Y38" s="100">
        <f t="shared" si="6"/>
        <v>0</v>
      </c>
      <c r="Z38" s="100">
        <f>SUM(Z20:Z36)</f>
        <v>0</v>
      </c>
      <c r="AA38" s="3"/>
      <c r="AB38" s="3"/>
      <c r="AC38" s="99">
        <f>SUM(AC20:AC37)</f>
        <v>0</v>
      </c>
      <c r="AD38" s="99">
        <f>SUM(AD20:AD37)</f>
        <v>0</v>
      </c>
    </row>
    <row r="39" spans="1:34" ht="28.5" customHeight="1" x14ac:dyDescent="0.25">
      <c r="B39" s="14"/>
      <c r="C39" s="14"/>
      <c r="D39" s="14"/>
      <c r="E39" s="14"/>
      <c r="F39" s="14"/>
      <c r="G39" s="12"/>
      <c r="H39" s="12"/>
      <c r="I39" s="14"/>
      <c r="J39" s="14"/>
      <c r="K39" s="14"/>
      <c r="L39" s="25"/>
      <c r="M39" s="25"/>
      <c r="N39" s="25"/>
      <c r="O39" s="25"/>
      <c r="P39" s="25"/>
      <c r="Q39" s="25"/>
      <c r="R39" s="25"/>
      <c r="S39" s="25"/>
      <c r="T39" s="26"/>
      <c r="U39" s="27"/>
      <c r="V39" s="27"/>
      <c r="W39" s="27"/>
      <c r="X39" s="28"/>
      <c r="Y39" s="28"/>
      <c r="Z39" s="28"/>
      <c r="AA39" s="14"/>
      <c r="AB39" s="14"/>
      <c r="AC39" s="14"/>
      <c r="AD39" s="14"/>
    </row>
    <row r="40" spans="1:34" ht="39" customHeight="1" x14ac:dyDescent="0.25">
      <c r="A40" s="182"/>
      <c r="B40" s="214" t="s">
        <v>192</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6"/>
    </row>
    <row r="41" spans="1:34" s="115" customFormat="1" ht="113.25" customHeight="1" x14ac:dyDescent="0.25">
      <c r="A41" s="183"/>
      <c r="B41" s="104" t="s">
        <v>79</v>
      </c>
      <c r="C41" s="104" t="s">
        <v>80</v>
      </c>
      <c r="D41" s="105"/>
      <c r="E41" s="106"/>
      <c r="F41" s="106"/>
      <c r="G41" s="222" t="s">
        <v>3</v>
      </c>
      <c r="H41" s="223"/>
      <c r="I41" s="106"/>
      <c r="J41" s="193" t="s">
        <v>71</v>
      </c>
      <c r="K41" s="193" t="s">
        <v>115</v>
      </c>
      <c r="L41" s="108" t="s">
        <v>114</v>
      </c>
      <c r="M41" s="108" t="s">
        <v>95</v>
      </c>
      <c r="N41" s="109" t="s">
        <v>92</v>
      </c>
      <c r="O41" s="109" t="s">
        <v>72</v>
      </c>
      <c r="P41" s="193" t="s">
        <v>73</v>
      </c>
      <c r="Q41" s="193" t="s">
        <v>74</v>
      </c>
      <c r="R41" s="110" t="s">
        <v>75</v>
      </c>
      <c r="S41" s="193" t="s">
        <v>76</v>
      </c>
      <c r="T41" s="110" t="s">
        <v>182</v>
      </c>
      <c r="U41" s="193" t="s">
        <v>183</v>
      </c>
      <c r="V41" s="110" t="s">
        <v>78</v>
      </c>
      <c r="W41" s="111" t="s">
        <v>69</v>
      </c>
      <c r="X41" s="104"/>
      <c r="Y41" s="112"/>
      <c r="Z41" s="113" t="s">
        <v>70</v>
      </c>
      <c r="AA41" s="114" t="s">
        <v>77</v>
      </c>
      <c r="AB41" s="117" t="s">
        <v>184</v>
      </c>
      <c r="AC41" s="104"/>
      <c r="AD41" s="104"/>
      <c r="AE41" s="103"/>
      <c r="AF41" s="103"/>
      <c r="AG41" s="103"/>
      <c r="AH41" s="103"/>
    </row>
    <row r="42" spans="1:34" ht="15.75" customHeight="1" x14ac:dyDescent="0.25">
      <c r="A42" s="182"/>
      <c r="B42" s="126" t="s">
        <v>170</v>
      </c>
      <c r="C42" s="3"/>
      <c r="D42" s="192"/>
      <c r="E42" s="29"/>
      <c r="F42" s="29"/>
      <c r="G42" s="59"/>
      <c r="H42" s="60"/>
      <c r="I42" s="29"/>
      <c r="J42" s="59"/>
      <c r="K42" s="59"/>
      <c r="L42" s="59"/>
      <c r="M42" s="59"/>
      <c r="N42" s="58"/>
      <c r="O42" s="58"/>
      <c r="P42" s="59"/>
      <c r="Q42" s="59"/>
      <c r="R42" s="116" t="s">
        <v>18</v>
      </c>
      <c r="S42" s="39" t="s">
        <v>8</v>
      </c>
      <c r="T42" s="39" t="s">
        <v>8</v>
      </c>
      <c r="U42" s="39" t="s">
        <v>8</v>
      </c>
      <c r="V42" s="30"/>
      <c r="W42" s="39" t="s">
        <v>8</v>
      </c>
      <c r="X42" s="3"/>
      <c r="Y42" s="38"/>
      <c r="Z42" s="39" t="s">
        <v>8</v>
      </c>
      <c r="AA42" s="31"/>
      <c r="AB42" s="31"/>
      <c r="AC42" s="3"/>
      <c r="AD42" s="3"/>
    </row>
    <row r="43" spans="1:34" x14ac:dyDescent="0.25">
      <c r="A43" s="182"/>
      <c r="B43" s="71"/>
      <c r="C43" s="3"/>
      <c r="D43" s="3"/>
      <c r="E43" s="32"/>
      <c r="F43" s="32"/>
      <c r="G43" s="220"/>
      <c r="H43" s="221"/>
      <c r="I43" s="32"/>
      <c r="J43" s="24"/>
      <c r="K43" s="3"/>
      <c r="L43" s="134"/>
      <c r="M43" s="135"/>
      <c r="N43" s="3"/>
      <c r="O43" s="3"/>
      <c r="P43" s="3"/>
      <c r="Q43" s="3"/>
      <c r="R43" s="3"/>
      <c r="S43" s="3"/>
      <c r="T43" s="99"/>
      <c r="U43" s="3"/>
      <c r="V43" s="3"/>
      <c r="W43" s="41"/>
      <c r="X43" s="3"/>
      <c r="Y43" s="3"/>
      <c r="Z43" s="3"/>
      <c r="AA43" s="3"/>
      <c r="AB43" s="135" t="s">
        <v>20</v>
      </c>
      <c r="AC43" s="3"/>
      <c r="AD43" s="3"/>
    </row>
    <row r="44" spans="1:34" x14ac:dyDescent="0.25">
      <c r="A44" s="182"/>
      <c r="B44" s="71"/>
      <c r="C44" s="3"/>
      <c r="D44" s="3"/>
      <c r="E44" s="32"/>
      <c r="F44" s="32"/>
      <c r="G44" s="220"/>
      <c r="H44" s="221"/>
      <c r="I44" s="32"/>
      <c r="J44" s="24"/>
      <c r="K44" s="3"/>
      <c r="L44" s="134"/>
      <c r="M44" s="135"/>
      <c r="N44" s="3"/>
      <c r="O44" s="3"/>
      <c r="P44" s="3"/>
      <c r="Q44" s="3"/>
      <c r="R44" s="3"/>
      <c r="S44" s="3"/>
      <c r="T44" s="3"/>
      <c r="U44" s="3"/>
      <c r="V44" s="3"/>
      <c r="W44" s="41"/>
      <c r="X44" s="3"/>
      <c r="Y44" s="3"/>
      <c r="Z44" s="3"/>
      <c r="AA44" s="3"/>
      <c r="AB44" s="135" t="s">
        <v>20</v>
      </c>
      <c r="AC44" s="3"/>
      <c r="AD44" s="3"/>
    </row>
    <row r="45" spans="1:34" x14ac:dyDescent="0.25">
      <c r="A45" s="182"/>
      <c r="B45" s="3"/>
      <c r="C45" s="3"/>
      <c r="D45" s="3"/>
      <c r="E45" s="32"/>
      <c r="F45" s="32"/>
      <c r="G45" s="220"/>
      <c r="H45" s="221"/>
      <c r="I45" s="32"/>
      <c r="J45" s="3"/>
      <c r="K45" s="3"/>
      <c r="L45" s="16"/>
      <c r="M45" s="3"/>
      <c r="N45" s="3"/>
      <c r="O45" s="3"/>
      <c r="P45" s="3"/>
      <c r="Q45" s="3"/>
      <c r="R45" s="3"/>
      <c r="S45" s="3"/>
      <c r="T45" s="3"/>
      <c r="U45" s="3"/>
      <c r="V45" s="3"/>
      <c r="W45" s="41"/>
      <c r="X45" s="3"/>
      <c r="Y45" s="3"/>
      <c r="Z45" s="125"/>
      <c r="AA45" s="3"/>
      <c r="AB45" s="3"/>
      <c r="AC45" s="3"/>
      <c r="AD45" s="3"/>
    </row>
    <row r="46" spans="1:34" ht="26.25" customHeight="1" x14ac:dyDescent="0.25">
      <c r="A46" s="182"/>
      <c r="B46" s="3" t="s">
        <v>16</v>
      </c>
      <c r="C46" s="3"/>
      <c r="D46" s="3"/>
      <c r="E46" s="32"/>
      <c r="F46" s="32"/>
      <c r="G46" s="212"/>
      <c r="H46" s="213"/>
      <c r="I46" s="32"/>
      <c r="J46" s="3"/>
      <c r="K46" s="3"/>
      <c r="L46" s="16"/>
      <c r="M46" s="3"/>
      <c r="N46" s="3"/>
      <c r="O46" s="3"/>
      <c r="P46" s="3"/>
      <c r="Q46" s="3"/>
      <c r="R46" s="3"/>
      <c r="S46" s="3"/>
      <c r="T46" s="3"/>
      <c r="U46" s="3"/>
      <c r="V46" s="3"/>
      <c r="W46" s="98">
        <f>SUM(W43:W45)</f>
        <v>0</v>
      </c>
      <c r="X46" s="3"/>
      <c r="Y46" s="3"/>
      <c r="Z46" s="99"/>
      <c r="AA46" s="3"/>
      <c r="AB46" s="3"/>
      <c r="AC46" s="3"/>
      <c r="AD46" s="3"/>
    </row>
    <row r="47" spans="1:34" ht="26.25" customHeight="1" x14ac:dyDescent="0.25">
      <c r="B47" s="14"/>
      <c r="C47" s="14"/>
      <c r="D47" s="14"/>
      <c r="E47" s="151"/>
      <c r="F47" s="151"/>
      <c r="G47" s="14"/>
      <c r="H47" s="14"/>
      <c r="I47" s="151"/>
      <c r="J47" s="14"/>
      <c r="K47" s="14"/>
      <c r="L47" s="25"/>
      <c r="M47" s="14"/>
      <c r="N47" s="14"/>
      <c r="O47" s="14"/>
      <c r="P47" s="14"/>
      <c r="Q47" s="14"/>
      <c r="R47" s="14"/>
      <c r="S47" s="14"/>
      <c r="T47" s="14"/>
      <c r="U47" s="14"/>
      <c r="V47" s="14"/>
      <c r="W47" s="152"/>
      <c r="X47" s="14"/>
      <c r="Y47" s="14"/>
      <c r="Z47" s="153"/>
      <c r="AA47" s="14"/>
      <c r="AB47" s="14"/>
      <c r="AC47" s="14"/>
      <c r="AD47" s="14"/>
    </row>
    <row r="48" spans="1:34" ht="27.75" customHeight="1" x14ac:dyDescent="0.25">
      <c r="A48" s="184"/>
      <c r="B48" s="224" t="s">
        <v>194</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6"/>
    </row>
    <row r="49" spans="1:30" ht="94.5" customHeight="1" x14ac:dyDescent="0.25">
      <c r="A49" s="184"/>
      <c r="B49" s="104" t="s">
        <v>79</v>
      </c>
      <c r="C49" s="104" t="s">
        <v>80</v>
      </c>
      <c r="D49" s="105"/>
      <c r="E49" s="106"/>
      <c r="F49" s="106"/>
      <c r="G49" s="222" t="s">
        <v>3</v>
      </c>
      <c r="H49" s="223"/>
      <c r="I49" s="106"/>
      <c r="J49" s="193" t="s">
        <v>71</v>
      </c>
      <c r="K49" s="193" t="s">
        <v>115</v>
      </c>
      <c r="L49" s="108" t="s">
        <v>114</v>
      </c>
      <c r="M49" s="108" t="s">
        <v>95</v>
      </c>
      <c r="N49" s="109" t="s">
        <v>92</v>
      </c>
      <c r="O49" s="109" t="s">
        <v>72</v>
      </c>
      <c r="P49" s="193" t="s">
        <v>73</v>
      </c>
      <c r="Q49" s="193" t="s">
        <v>74</v>
      </c>
      <c r="R49" s="110" t="s">
        <v>75</v>
      </c>
      <c r="S49" s="193" t="s">
        <v>76</v>
      </c>
      <c r="T49" s="110" t="s">
        <v>182</v>
      </c>
      <c r="U49" s="193" t="s">
        <v>183</v>
      </c>
      <c r="V49" s="110" t="s">
        <v>78</v>
      </c>
      <c r="W49" s="111" t="s">
        <v>69</v>
      </c>
      <c r="X49" s="104"/>
      <c r="Y49" s="112"/>
      <c r="Z49" s="113" t="s">
        <v>70</v>
      </c>
      <c r="AA49" s="114" t="s">
        <v>77</v>
      </c>
      <c r="AB49" s="117" t="s">
        <v>184</v>
      </c>
      <c r="AC49" s="104"/>
      <c r="AD49" s="104"/>
    </row>
    <row r="50" spans="1:30" ht="26.25" customHeight="1" x14ac:dyDescent="0.25">
      <c r="A50" s="184"/>
      <c r="B50" s="126" t="s">
        <v>170</v>
      </c>
      <c r="C50" s="3"/>
      <c r="D50" s="192"/>
      <c r="E50" s="29"/>
      <c r="F50" s="29"/>
      <c r="G50" s="59"/>
      <c r="H50" s="60"/>
      <c r="I50" s="29"/>
      <c r="J50" s="59"/>
      <c r="K50" s="59"/>
      <c r="L50" s="59"/>
      <c r="M50" s="59"/>
      <c r="N50" s="58"/>
      <c r="O50" s="58"/>
      <c r="P50" s="59"/>
      <c r="Q50" s="59"/>
      <c r="R50" s="116" t="s">
        <v>18</v>
      </c>
      <c r="S50" s="39" t="s">
        <v>8</v>
      </c>
      <c r="T50" s="39" t="s">
        <v>8</v>
      </c>
      <c r="U50" s="39" t="s">
        <v>8</v>
      </c>
      <c r="V50" s="30"/>
      <c r="W50" s="39" t="s">
        <v>8</v>
      </c>
      <c r="X50" s="3"/>
      <c r="Y50" s="38"/>
      <c r="Z50" s="39" t="s">
        <v>8</v>
      </c>
      <c r="AA50" s="31"/>
      <c r="AB50" s="31"/>
      <c r="AC50" s="3"/>
      <c r="AD50" s="3"/>
    </row>
    <row r="51" spans="1:30" x14ac:dyDescent="0.25">
      <c r="A51" s="184"/>
      <c r="B51" s="71"/>
      <c r="C51" s="3"/>
      <c r="D51" s="3"/>
      <c r="E51" s="32"/>
      <c r="F51" s="32"/>
      <c r="G51" s="220"/>
      <c r="H51" s="221"/>
      <c r="I51" s="32"/>
      <c r="J51" s="24"/>
      <c r="K51" s="3"/>
      <c r="L51" s="134"/>
      <c r="M51" s="135"/>
      <c r="N51" s="3"/>
      <c r="O51" s="3"/>
      <c r="P51" s="3"/>
      <c r="Q51" s="3"/>
      <c r="R51" s="3"/>
      <c r="S51" s="3"/>
      <c r="T51" s="99"/>
      <c r="U51" s="3"/>
      <c r="V51" s="3"/>
      <c r="W51" s="41"/>
      <c r="X51" s="3"/>
      <c r="Y51" s="3"/>
      <c r="Z51" s="3"/>
      <c r="AA51" s="3"/>
      <c r="AB51" s="135" t="s">
        <v>20</v>
      </c>
      <c r="AC51" s="3"/>
      <c r="AD51" s="3"/>
    </row>
    <row r="52" spans="1:30" ht="17.25" customHeight="1" x14ac:dyDescent="0.25">
      <c r="A52" s="184"/>
      <c r="B52" s="71"/>
      <c r="C52" s="3"/>
      <c r="D52" s="3"/>
      <c r="E52" s="32"/>
      <c r="F52" s="32"/>
      <c r="G52" s="220"/>
      <c r="H52" s="221"/>
      <c r="I52" s="32"/>
      <c r="J52" s="24"/>
      <c r="K52" s="3"/>
      <c r="L52" s="134"/>
      <c r="M52" s="135"/>
      <c r="N52" s="3"/>
      <c r="O52" s="3"/>
      <c r="P52" s="3"/>
      <c r="Q52" s="3"/>
      <c r="R52" s="3"/>
      <c r="S52" s="3"/>
      <c r="T52" s="99"/>
      <c r="U52" s="3"/>
      <c r="V52" s="3"/>
      <c r="W52" s="41"/>
      <c r="X52" s="3"/>
      <c r="Y52" s="3"/>
      <c r="Z52" s="3"/>
      <c r="AA52" s="3"/>
      <c r="AB52" s="135" t="s">
        <v>20</v>
      </c>
      <c r="AC52" s="3"/>
      <c r="AD52" s="3"/>
    </row>
    <row r="53" spans="1:30" x14ac:dyDescent="0.25">
      <c r="A53" s="184"/>
      <c r="B53" s="3"/>
      <c r="C53" s="3"/>
      <c r="D53" s="3"/>
      <c r="E53" s="32"/>
      <c r="F53" s="32"/>
      <c r="G53" s="220"/>
      <c r="H53" s="221"/>
      <c r="I53" s="32"/>
      <c r="J53" s="3"/>
      <c r="K53" s="3"/>
      <c r="L53" s="16"/>
      <c r="M53" s="3"/>
      <c r="N53" s="3"/>
      <c r="O53" s="3"/>
      <c r="P53" s="3"/>
      <c r="Q53" s="3"/>
      <c r="R53" s="3"/>
      <c r="S53" s="3"/>
      <c r="T53" s="3"/>
      <c r="U53" s="3"/>
      <c r="V53" s="3"/>
      <c r="W53" s="41"/>
      <c r="X53" s="3"/>
      <c r="Y53" s="3"/>
      <c r="Z53" s="125"/>
      <c r="AA53" s="3"/>
      <c r="AB53" s="3"/>
      <c r="AC53" s="3"/>
      <c r="AD53" s="3"/>
    </row>
    <row r="54" spans="1:30" x14ac:dyDescent="0.25">
      <c r="A54" s="184"/>
      <c r="B54" s="3" t="s">
        <v>16</v>
      </c>
      <c r="C54" s="3"/>
      <c r="D54" s="3"/>
      <c r="E54" s="32"/>
      <c r="F54" s="32"/>
      <c r="G54" s="212"/>
      <c r="H54" s="213"/>
      <c r="I54" s="32"/>
      <c r="J54" s="3"/>
      <c r="K54" s="3"/>
      <c r="L54" s="16"/>
      <c r="M54" s="3"/>
      <c r="N54" s="3"/>
      <c r="O54" s="3"/>
      <c r="P54" s="3"/>
      <c r="Q54" s="3"/>
      <c r="R54" s="3"/>
      <c r="S54" s="3"/>
      <c r="T54" s="3"/>
      <c r="U54" s="3"/>
      <c r="V54" s="3"/>
      <c r="W54" s="98">
        <f>SUM(W51:W53)</f>
        <v>0</v>
      </c>
      <c r="X54" s="3"/>
      <c r="Y54" s="3"/>
      <c r="Z54" s="99">
        <f>SUM(Z51:Z53)</f>
        <v>0</v>
      </c>
      <c r="AA54" s="3"/>
      <c r="AB54" s="3"/>
      <c r="AC54" s="3"/>
      <c r="AD54" s="3"/>
    </row>
    <row r="55" spans="1:30" x14ac:dyDescent="0.25">
      <c r="B55" s="14"/>
      <c r="C55" s="14"/>
      <c r="D55" s="14"/>
      <c r="E55" s="151"/>
      <c r="F55" s="151"/>
      <c r="G55" s="14"/>
      <c r="H55" s="14"/>
      <c r="I55" s="151"/>
      <c r="J55" s="14"/>
      <c r="K55" s="14"/>
      <c r="L55" s="25"/>
      <c r="M55" s="14"/>
      <c r="N55" s="14"/>
      <c r="O55" s="14"/>
      <c r="P55" s="14"/>
      <c r="Q55" s="14"/>
      <c r="R55" s="14"/>
      <c r="S55" s="14"/>
      <c r="T55" s="14"/>
      <c r="U55" s="14"/>
      <c r="V55" s="14"/>
      <c r="W55" s="152"/>
      <c r="X55" s="14"/>
      <c r="Y55" s="14"/>
      <c r="Z55" s="153"/>
      <c r="AA55" s="14"/>
      <c r="AB55" s="14"/>
      <c r="AC55" s="14"/>
      <c r="AD55" s="14"/>
    </row>
    <row r="56" spans="1:30" ht="18.75" x14ac:dyDescent="0.25">
      <c r="A56" s="185"/>
      <c r="B56" s="227" t="s">
        <v>197</v>
      </c>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9"/>
    </row>
    <row r="57" spans="1:30" ht="161.25" x14ac:dyDescent="0.25">
      <c r="A57" s="185"/>
      <c r="B57" s="104" t="s">
        <v>79</v>
      </c>
      <c r="C57" s="104" t="s">
        <v>80</v>
      </c>
      <c r="D57" s="105"/>
      <c r="E57" s="106"/>
      <c r="F57" s="106"/>
      <c r="G57" s="222" t="s">
        <v>3</v>
      </c>
      <c r="H57" s="223"/>
      <c r="I57" s="106"/>
      <c r="J57" s="193" t="s">
        <v>71</v>
      </c>
      <c r="K57" s="193" t="s">
        <v>115</v>
      </c>
      <c r="L57" s="108" t="s">
        <v>114</v>
      </c>
      <c r="M57" s="108" t="s">
        <v>95</v>
      </c>
      <c r="N57" s="109" t="s">
        <v>92</v>
      </c>
      <c r="O57" s="109" t="s">
        <v>72</v>
      </c>
      <c r="P57" s="193" t="s">
        <v>73</v>
      </c>
      <c r="Q57" s="193" t="s">
        <v>74</v>
      </c>
      <c r="R57" s="110" t="s">
        <v>75</v>
      </c>
      <c r="S57" s="193" t="s">
        <v>76</v>
      </c>
      <c r="T57" s="110" t="s">
        <v>182</v>
      </c>
      <c r="U57" s="193" t="s">
        <v>183</v>
      </c>
      <c r="V57" s="110" t="s">
        <v>78</v>
      </c>
      <c r="W57" s="111" t="s">
        <v>69</v>
      </c>
      <c r="X57" s="104"/>
      <c r="Y57" s="112"/>
      <c r="Z57" s="113" t="s">
        <v>70</v>
      </c>
      <c r="AA57" s="114" t="s">
        <v>77</v>
      </c>
      <c r="AB57" s="117" t="s">
        <v>184</v>
      </c>
      <c r="AC57" s="104"/>
      <c r="AD57" s="104"/>
    </row>
    <row r="58" spans="1:30" x14ac:dyDescent="0.25">
      <c r="A58" s="185"/>
      <c r="B58" s="126" t="s">
        <v>170</v>
      </c>
      <c r="C58" s="3"/>
      <c r="D58" s="192"/>
      <c r="E58" s="29"/>
      <c r="F58" s="29"/>
      <c r="G58" s="59"/>
      <c r="H58" s="60"/>
      <c r="I58" s="29"/>
      <c r="J58" s="59"/>
      <c r="K58" s="59"/>
      <c r="L58" s="59"/>
      <c r="M58" s="59"/>
      <c r="N58" s="58"/>
      <c r="O58" s="58"/>
      <c r="P58" s="59"/>
      <c r="Q58" s="59"/>
      <c r="R58" s="116" t="s">
        <v>18</v>
      </c>
      <c r="S58" s="39" t="s">
        <v>8</v>
      </c>
      <c r="T58" s="39" t="s">
        <v>8</v>
      </c>
      <c r="U58" s="39" t="s">
        <v>8</v>
      </c>
      <c r="V58" s="30"/>
      <c r="W58" s="39" t="s">
        <v>8</v>
      </c>
      <c r="X58" s="3"/>
      <c r="Y58" s="38"/>
      <c r="Z58" s="39" t="s">
        <v>8</v>
      </c>
      <c r="AA58" s="31"/>
      <c r="AB58" s="31"/>
      <c r="AC58" s="3"/>
      <c r="AD58" s="3"/>
    </row>
    <row r="59" spans="1:30" x14ac:dyDescent="0.25">
      <c r="A59" s="185"/>
      <c r="B59" s="71"/>
      <c r="C59" s="3"/>
      <c r="D59" s="3"/>
      <c r="E59" s="32"/>
      <c r="F59" s="32"/>
      <c r="G59" s="220"/>
      <c r="H59" s="221"/>
      <c r="I59" s="32"/>
      <c r="J59" s="24"/>
      <c r="K59" s="3"/>
      <c r="L59" s="134"/>
      <c r="M59" s="135"/>
      <c r="N59" s="3"/>
      <c r="O59" s="3"/>
      <c r="P59" s="3"/>
      <c r="Q59" s="3"/>
      <c r="R59" s="3"/>
      <c r="S59" s="3"/>
      <c r="T59" s="99"/>
      <c r="U59" s="3"/>
      <c r="V59" s="3"/>
      <c r="W59" s="41"/>
      <c r="X59" s="3"/>
      <c r="Y59" s="3"/>
      <c r="Z59" s="3"/>
      <c r="AA59" s="3"/>
      <c r="AB59" s="135" t="s">
        <v>20</v>
      </c>
      <c r="AC59" s="3"/>
      <c r="AD59" s="3"/>
    </row>
    <row r="60" spans="1:30" x14ac:dyDescent="0.25">
      <c r="A60" s="185"/>
      <c r="B60" s="71"/>
      <c r="C60" s="3"/>
      <c r="D60" s="3"/>
      <c r="E60" s="32"/>
      <c r="F60" s="32"/>
      <c r="G60" s="220"/>
      <c r="H60" s="221"/>
      <c r="I60" s="32"/>
      <c r="J60" s="24"/>
      <c r="K60" s="3"/>
      <c r="L60" s="134"/>
      <c r="M60" s="135"/>
      <c r="N60" s="3"/>
      <c r="O60" s="3"/>
      <c r="P60" s="3"/>
      <c r="Q60" s="3"/>
      <c r="R60" s="3"/>
      <c r="S60" s="3"/>
      <c r="T60" s="99"/>
      <c r="U60" s="3"/>
      <c r="V60" s="3"/>
      <c r="W60" s="41"/>
      <c r="X60" s="3"/>
      <c r="Y60" s="3"/>
      <c r="Z60" s="3"/>
      <c r="AA60" s="3"/>
      <c r="AB60" s="135" t="s">
        <v>20</v>
      </c>
      <c r="AC60" s="3"/>
      <c r="AD60" s="3"/>
    </row>
    <row r="61" spans="1:30" x14ac:dyDescent="0.25">
      <c r="A61" s="185"/>
      <c r="B61" s="3"/>
      <c r="C61" s="3"/>
      <c r="D61" s="3"/>
      <c r="E61" s="32"/>
      <c r="F61" s="32"/>
      <c r="G61" s="220"/>
      <c r="H61" s="221"/>
      <c r="I61" s="32"/>
      <c r="J61" s="3"/>
      <c r="K61" s="3"/>
      <c r="L61" s="16"/>
      <c r="M61" s="3"/>
      <c r="N61" s="3"/>
      <c r="O61" s="3"/>
      <c r="P61" s="3"/>
      <c r="Q61" s="3"/>
      <c r="R61" s="3"/>
      <c r="S61" s="3"/>
      <c r="T61" s="3"/>
      <c r="U61" s="3"/>
      <c r="V61" s="3"/>
      <c r="W61" s="41"/>
      <c r="X61" s="3"/>
      <c r="Y61" s="3"/>
      <c r="Z61" s="125"/>
      <c r="AA61" s="3"/>
      <c r="AB61" s="3"/>
      <c r="AC61" s="3"/>
      <c r="AD61" s="3"/>
    </row>
    <row r="62" spans="1:30" x14ac:dyDescent="0.25">
      <c r="A62" s="185"/>
      <c r="B62" s="3" t="s">
        <v>16</v>
      </c>
      <c r="C62" s="3"/>
      <c r="D62" s="3"/>
      <c r="E62" s="32"/>
      <c r="F62" s="32"/>
      <c r="G62" s="212"/>
      <c r="H62" s="213"/>
      <c r="I62" s="32"/>
      <c r="J62" s="3"/>
      <c r="K62" s="3"/>
      <c r="L62" s="16"/>
      <c r="M62" s="3"/>
      <c r="N62" s="3"/>
      <c r="O62" s="3"/>
      <c r="P62" s="3"/>
      <c r="Q62" s="3"/>
      <c r="R62" s="3"/>
      <c r="S62" s="3"/>
      <c r="T62" s="3"/>
      <c r="U62" s="3"/>
      <c r="V62" s="3"/>
      <c r="W62" s="98">
        <f>SUM(W59:W61)</f>
        <v>0</v>
      </c>
      <c r="X62" s="3"/>
      <c r="Y62" s="3"/>
      <c r="Z62" s="99">
        <f>SUM(Z59:Z61)</f>
        <v>0</v>
      </c>
      <c r="AA62" s="3"/>
      <c r="AB62" s="3"/>
      <c r="AC62" s="3"/>
      <c r="AD62" s="3"/>
    </row>
    <row r="63" spans="1:30" x14ac:dyDescent="0.25">
      <c r="B63" s="14"/>
      <c r="C63" s="14"/>
      <c r="D63" s="14"/>
      <c r="E63" s="151"/>
      <c r="F63" s="151"/>
      <c r="G63" s="14"/>
      <c r="H63" s="14"/>
      <c r="I63" s="151"/>
      <c r="J63" s="14"/>
      <c r="K63" s="14"/>
      <c r="L63" s="25"/>
      <c r="M63" s="14"/>
      <c r="N63" s="14"/>
      <c r="O63" s="14"/>
      <c r="P63" s="14"/>
      <c r="Q63" s="14"/>
      <c r="R63" s="14"/>
      <c r="S63" s="14"/>
      <c r="T63" s="14"/>
      <c r="U63" s="14"/>
      <c r="V63" s="14"/>
      <c r="W63" s="152"/>
      <c r="X63" s="14"/>
      <c r="Y63" s="14"/>
      <c r="Z63" s="153"/>
      <c r="AA63" s="14"/>
      <c r="AB63" s="14"/>
      <c r="AC63" s="14"/>
      <c r="AD63" s="14"/>
    </row>
    <row r="64" spans="1:30" ht="18.75" x14ac:dyDescent="0.25">
      <c r="A64" s="186"/>
      <c r="B64" s="230" t="s">
        <v>193</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2"/>
    </row>
    <row r="65" spans="1:30" ht="161.25" x14ac:dyDescent="0.25">
      <c r="A65" s="186"/>
      <c r="B65" s="104" t="s">
        <v>79</v>
      </c>
      <c r="C65" s="104" t="s">
        <v>80</v>
      </c>
      <c r="D65" s="105"/>
      <c r="E65" s="106"/>
      <c r="F65" s="106"/>
      <c r="G65" s="222" t="s">
        <v>3</v>
      </c>
      <c r="H65" s="223"/>
      <c r="I65" s="106"/>
      <c r="J65" s="193" t="s">
        <v>71</v>
      </c>
      <c r="K65" s="193" t="s">
        <v>115</v>
      </c>
      <c r="L65" s="108" t="s">
        <v>114</v>
      </c>
      <c r="M65" s="108" t="s">
        <v>95</v>
      </c>
      <c r="N65" s="109" t="s">
        <v>92</v>
      </c>
      <c r="O65" s="109" t="s">
        <v>72</v>
      </c>
      <c r="P65" s="193" t="s">
        <v>73</v>
      </c>
      <c r="Q65" s="193" t="s">
        <v>74</v>
      </c>
      <c r="R65" s="110" t="s">
        <v>75</v>
      </c>
      <c r="S65" s="193" t="s">
        <v>76</v>
      </c>
      <c r="T65" s="110" t="s">
        <v>182</v>
      </c>
      <c r="U65" s="193" t="s">
        <v>183</v>
      </c>
      <c r="V65" s="110" t="s">
        <v>78</v>
      </c>
      <c r="W65" s="111" t="s">
        <v>69</v>
      </c>
      <c r="X65" s="104"/>
      <c r="Y65" s="112"/>
      <c r="Z65" s="113" t="s">
        <v>70</v>
      </c>
      <c r="AA65" s="114" t="s">
        <v>77</v>
      </c>
      <c r="AB65" s="117" t="s">
        <v>184</v>
      </c>
      <c r="AC65" s="104"/>
      <c r="AD65" s="104"/>
    </row>
    <row r="66" spans="1:30" x14ac:dyDescent="0.25">
      <c r="A66" s="186"/>
      <c r="B66" s="126" t="s">
        <v>170</v>
      </c>
      <c r="C66" s="3"/>
      <c r="D66" s="192"/>
      <c r="E66" s="29"/>
      <c r="F66" s="29"/>
      <c r="G66" s="59"/>
      <c r="H66" s="60"/>
      <c r="I66" s="29"/>
      <c r="J66" s="59"/>
      <c r="K66" s="59"/>
      <c r="L66" s="59"/>
      <c r="M66" s="59"/>
      <c r="N66" s="58"/>
      <c r="O66" s="58"/>
      <c r="P66" s="59"/>
      <c r="Q66" s="59"/>
      <c r="R66" s="116" t="s">
        <v>18</v>
      </c>
      <c r="S66" s="39" t="s">
        <v>8</v>
      </c>
      <c r="T66" s="39" t="s">
        <v>8</v>
      </c>
      <c r="U66" s="39" t="s">
        <v>8</v>
      </c>
      <c r="V66" s="30"/>
      <c r="W66" s="39" t="s">
        <v>8</v>
      </c>
      <c r="X66" s="3"/>
      <c r="Y66" s="38"/>
      <c r="Z66" s="39" t="s">
        <v>8</v>
      </c>
      <c r="AA66" s="31"/>
      <c r="AB66" s="31"/>
      <c r="AC66" s="3"/>
      <c r="AD66" s="3"/>
    </row>
    <row r="67" spans="1:30" x14ac:dyDescent="0.25">
      <c r="A67" s="186"/>
      <c r="B67" s="71"/>
      <c r="C67" s="3"/>
      <c r="D67" s="3"/>
      <c r="E67" s="32"/>
      <c r="F67" s="32"/>
      <c r="G67" s="220"/>
      <c r="H67" s="221"/>
      <c r="I67" s="32"/>
      <c r="J67" s="24"/>
      <c r="K67" s="3"/>
      <c r="L67" s="134"/>
      <c r="M67" s="135"/>
      <c r="N67" s="3"/>
      <c r="O67" s="3"/>
      <c r="P67" s="3"/>
      <c r="Q67" s="3"/>
      <c r="R67" s="3"/>
      <c r="S67" s="3"/>
      <c r="T67" s="99"/>
      <c r="U67" s="3"/>
      <c r="V67" s="3"/>
      <c r="W67" s="41"/>
      <c r="X67" s="3"/>
      <c r="Y67" s="3"/>
      <c r="Z67" s="3"/>
      <c r="AA67" s="3"/>
      <c r="AB67" s="135" t="s">
        <v>20</v>
      </c>
      <c r="AC67" s="3"/>
      <c r="AD67" s="3"/>
    </row>
    <row r="68" spans="1:30" x14ac:dyDescent="0.25">
      <c r="A68" s="186"/>
      <c r="B68" s="71"/>
      <c r="C68" s="3"/>
      <c r="D68" s="3"/>
      <c r="E68" s="32"/>
      <c r="F68" s="32"/>
      <c r="G68" s="220"/>
      <c r="H68" s="221"/>
      <c r="I68" s="32"/>
      <c r="J68" s="24"/>
      <c r="K68" s="3"/>
      <c r="L68" s="134"/>
      <c r="M68" s="135"/>
      <c r="N68" s="3"/>
      <c r="O68" s="3"/>
      <c r="P68" s="3"/>
      <c r="Q68" s="3"/>
      <c r="R68" s="3"/>
      <c r="S68" s="3"/>
      <c r="T68" s="3"/>
      <c r="U68" s="3"/>
      <c r="V68" s="3"/>
      <c r="W68" s="41"/>
      <c r="X68" s="3"/>
      <c r="Y68" s="3"/>
      <c r="Z68" s="3"/>
      <c r="AA68" s="3"/>
      <c r="AB68" s="135" t="s">
        <v>20</v>
      </c>
      <c r="AC68" s="3"/>
      <c r="AD68" s="3"/>
    </row>
    <row r="69" spans="1:30" x14ac:dyDescent="0.25">
      <c r="A69" s="186"/>
      <c r="B69" s="3"/>
      <c r="C69" s="3"/>
      <c r="D69" s="3"/>
      <c r="E69" s="32"/>
      <c r="F69" s="32"/>
      <c r="G69" s="220"/>
      <c r="H69" s="221"/>
      <c r="I69" s="32"/>
      <c r="J69" s="3"/>
      <c r="K69" s="3"/>
      <c r="L69" s="16"/>
      <c r="M69" s="3"/>
      <c r="N69" s="3"/>
      <c r="O69" s="3"/>
      <c r="P69" s="3"/>
      <c r="Q69" s="3"/>
      <c r="R69" s="3"/>
      <c r="S69" s="3"/>
      <c r="T69" s="3"/>
      <c r="U69" s="3"/>
      <c r="V69" s="3"/>
      <c r="W69" s="41"/>
      <c r="X69" s="3"/>
      <c r="Y69" s="3"/>
      <c r="Z69" s="125"/>
      <c r="AA69" s="3"/>
      <c r="AB69" s="3"/>
      <c r="AC69" s="3"/>
      <c r="AD69" s="3"/>
    </row>
    <row r="70" spans="1:30" x14ac:dyDescent="0.25">
      <c r="A70" s="186"/>
      <c r="B70" s="3" t="s">
        <v>16</v>
      </c>
      <c r="C70" s="3"/>
      <c r="D70" s="3"/>
      <c r="E70" s="32"/>
      <c r="F70" s="32"/>
      <c r="G70" s="212"/>
      <c r="H70" s="213"/>
      <c r="I70" s="32"/>
      <c r="J70" s="3"/>
      <c r="K70" s="3"/>
      <c r="L70" s="16"/>
      <c r="M70" s="3"/>
      <c r="N70" s="3"/>
      <c r="O70" s="3"/>
      <c r="P70" s="3"/>
      <c r="Q70" s="3"/>
      <c r="R70" s="3"/>
      <c r="S70" s="3"/>
      <c r="T70" s="3"/>
      <c r="U70" s="3"/>
      <c r="V70" s="3"/>
      <c r="W70" s="98">
        <f>SUM(W67:W69)</f>
        <v>0</v>
      </c>
      <c r="X70" s="3"/>
      <c r="Y70" s="3"/>
      <c r="Z70" s="99">
        <f>SUM(Z67:Z69)</f>
        <v>0</v>
      </c>
      <c r="AA70" s="3"/>
      <c r="AB70" s="3"/>
      <c r="AC70" s="3"/>
      <c r="AD70" s="3"/>
    </row>
    <row r="71" spans="1:30" x14ac:dyDescent="0.25">
      <c r="B71" s="14"/>
      <c r="C71" s="14"/>
      <c r="D71" s="14"/>
      <c r="E71" s="151"/>
      <c r="F71" s="151"/>
      <c r="G71" s="14"/>
      <c r="H71" s="14"/>
      <c r="I71" s="151"/>
      <c r="J71" s="14"/>
      <c r="K71" s="14"/>
      <c r="L71" s="25"/>
      <c r="M71" s="14"/>
      <c r="N71" s="14"/>
      <c r="O71" s="14"/>
      <c r="P71" s="14"/>
      <c r="Q71" s="14"/>
      <c r="R71" s="14"/>
      <c r="S71" s="14"/>
      <c r="T71" s="14"/>
      <c r="U71" s="14"/>
      <c r="V71" s="14"/>
      <c r="W71" s="152"/>
      <c r="X71" s="14"/>
      <c r="Y71" s="14"/>
      <c r="Z71" s="153"/>
      <c r="AA71" s="14"/>
      <c r="AB71" s="14"/>
      <c r="AC71" s="14"/>
      <c r="AD71" s="14"/>
    </row>
    <row r="72" spans="1:30" x14ac:dyDescent="0.25">
      <c r="B72" s="14"/>
      <c r="C72" s="14"/>
      <c r="D72" s="14"/>
      <c r="E72" s="151"/>
      <c r="F72" s="151"/>
      <c r="G72" s="14"/>
      <c r="H72" s="14"/>
      <c r="I72" s="151"/>
      <c r="J72" s="14"/>
      <c r="K72" s="14"/>
      <c r="L72" s="25"/>
      <c r="M72" s="14"/>
      <c r="N72" s="14"/>
      <c r="O72" s="14"/>
      <c r="P72" s="14"/>
      <c r="Q72" s="14"/>
      <c r="R72" s="14"/>
      <c r="S72" s="14"/>
      <c r="T72" s="14"/>
      <c r="U72" s="14"/>
      <c r="V72" s="14"/>
      <c r="W72" s="152"/>
      <c r="X72" s="14"/>
      <c r="Y72" s="14"/>
      <c r="Z72" s="153"/>
      <c r="AA72" s="14"/>
      <c r="AB72" s="14"/>
      <c r="AC72" s="14"/>
      <c r="AD72" s="14"/>
    </row>
    <row r="73" spans="1:30" x14ac:dyDescent="0.25">
      <c r="W73" s="43"/>
      <c r="AA73" s="33"/>
      <c r="AB73" s="33"/>
    </row>
    <row r="74" spans="1:30" ht="18.75" x14ac:dyDescent="0.3">
      <c r="B74" s="36" t="s">
        <v>62</v>
      </c>
      <c r="C74" s="37"/>
      <c r="D74" s="37"/>
      <c r="E74" s="37"/>
      <c r="F74" s="37"/>
      <c r="G74" s="37"/>
      <c r="H74" s="37"/>
      <c r="I74" s="37"/>
      <c r="J74" s="37"/>
      <c r="K74" s="37"/>
      <c r="L74" s="37"/>
      <c r="M74" s="37"/>
      <c r="N74" s="37"/>
      <c r="O74" s="37"/>
      <c r="P74" s="37"/>
      <c r="Q74" s="37"/>
      <c r="R74" s="37"/>
      <c r="S74" s="63"/>
      <c r="T74" s="63"/>
      <c r="U74" s="63"/>
      <c r="V74" s="63"/>
      <c r="W74" s="97">
        <f>W38+W46+W70+W62+W54</f>
        <v>0</v>
      </c>
      <c r="X74" s="64"/>
      <c r="Y74" s="34"/>
      <c r="Z74" s="133">
        <f>Z46+Z38+Z62+Z54+Z70</f>
        <v>0</v>
      </c>
      <c r="AA74" s="65"/>
      <c r="AB74" s="65"/>
      <c r="AC74" s="65"/>
      <c r="AD74" s="66"/>
    </row>
    <row r="75" spans="1:30" ht="18.75" x14ac:dyDescent="0.3">
      <c r="B75" s="35"/>
      <c r="C75" s="14"/>
      <c r="D75" s="14"/>
      <c r="E75" s="14"/>
      <c r="F75" s="14"/>
      <c r="G75" s="14"/>
      <c r="H75" s="14"/>
      <c r="I75" s="14"/>
      <c r="J75" s="12"/>
      <c r="K75" s="12"/>
      <c r="L75" s="13"/>
      <c r="M75" s="12"/>
      <c r="N75" s="12"/>
      <c r="O75" s="12"/>
      <c r="P75" s="12"/>
      <c r="Q75" s="12"/>
      <c r="R75" s="12"/>
      <c r="S75" s="14"/>
      <c r="T75" s="14"/>
      <c r="U75" s="14"/>
      <c r="V75" s="14"/>
      <c r="W75" s="14"/>
      <c r="X75" s="14"/>
      <c r="Y75" s="28"/>
      <c r="Z75" s="28"/>
      <c r="AA75" s="28"/>
      <c r="AB75" s="28"/>
      <c r="AC75" s="14"/>
      <c r="AD75" s="14"/>
    </row>
    <row r="76" spans="1:30" x14ac:dyDescent="0.25">
      <c r="B76" s="7" t="s">
        <v>49</v>
      </c>
      <c r="C76" s="10">
        <v>1</v>
      </c>
      <c r="D76" s="10"/>
      <c r="E76" s="8"/>
      <c r="F76" s="10"/>
      <c r="G76" s="10"/>
      <c r="H76" s="10"/>
      <c r="I76" s="127"/>
      <c r="AA76" s="33"/>
      <c r="AB76" s="33"/>
    </row>
    <row r="77" spans="1:30" x14ac:dyDescent="0.25">
      <c r="B77" s="128"/>
      <c r="C77" s="14">
        <v>2</v>
      </c>
      <c r="D77" s="14"/>
      <c r="E77" s="12"/>
      <c r="F77" s="14"/>
      <c r="G77" s="14"/>
      <c r="H77" s="14"/>
      <c r="I77" s="129"/>
      <c r="AA77" s="33"/>
      <c r="AB77" s="33"/>
    </row>
    <row r="78" spans="1:30" x14ac:dyDescent="0.25">
      <c r="B78" s="128"/>
      <c r="C78" s="14">
        <v>3</v>
      </c>
      <c r="D78" s="14"/>
      <c r="E78" s="12"/>
      <c r="F78" s="14"/>
      <c r="G78" s="14"/>
      <c r="H78" s="14"/>
      <c r="I78" s="129"/>
    </row>
    <row r="79" spans="1:30" x14ac:dyDescent="0.25">
      <c r="B79" s="128"/>
      <c r="C79" s="14">
        <v>4</v>
      </c>
      <c r="D79" s="14"/>
      <c r="E79" s="12"/>
      <c r="F79" s="14"/>
      <c r="G79" s="14"/>
      <c r="H79" s="14"/>
      <c r="I79" s="129"/>
    </row>
    <row r="80" spans="1:30" x14ac:dyDescent="0.25">
      <c r="B80" s="128"/>
      <c r="C80" s="14">
        <v>5</v>
      </c>
      <c r="D80" s="14"/>
      <c r="E80" s="12"/>
      <c r="F80" s="14"/>
      <c r="G80" s="14"/>
      <c r="H80" s="14"/>
      <c r="I80" s="129"/>
    </row>
    <row r="81" spans="2:9" x14ac:dyDescent="0.25">
      <c r="B81" s="128"/>
      <c r="C81" s="14">
        <v>6</v>
      </c>
      <c r="D81" s="14"/>
      <c r="E81" s="12"/>
      <c r="F81" s="14"/>
      <c r="G81" s="14"/>
      <c r="H81" s="14"/>
      <c r="I81" s="129"/>
    </row>
    <row r="82" spans="2:9" x14ac:dyDescent="0.25">
      <c r="B82" s="128"/>
      <c r="C82" s="14"/>
      <c r="D82" s="14"/>
      <c r="E82" s="12"/>
      <c r="F82" s="14"/>
      <c r="G82" s="14"/>
      <c r="H82" s="14"/>
      <c r="I82" s="129"/>
    </row>
    <row r="83" spans="2:9" x14ac:dyDescent="0.25">
      <c r="B83" s="128"/>
      <c r="C83" s="14"/>
      <c r="D83" s="14"/>
      <c r="E83" s="12"/>
      <c r="F83" s="14"/>
      <c r="G83" s="14"/>
      <c r="H83" s="14"/>
      <c r="I83" s="129"/>
    </row>
    <row r="84" spans="2:9" x14ac:dyDescent="0.25">
      <c r="B84" s="128"/>
      <c r="C84" s="14"/>
      <c r="D84" s="14"/>
      <c r="E84" s="14"/>
      <c r="F84" s="14"/>
      <c r="G84" s="14"/>
      <c r="H84" s="14"/>
      <c r="I84" s="129"/>
    </row>
    <row r="85" spans="2:9" x14ac:dyDescent="0.25">
      <c r="B85" s="130"/>
      <c r="C85" s="131"/>
      <c r="D85" s="131"/>
      <c r="E85" s="131"/>
      <c r="F85" s="131"/>
      <c r="G85" s="131"/>
      <c r="H85" s="131"/>
      <c r="I85" s="132"/>
    </row>
  </sheetData>
  <mergeCells count="28">
    <mergeCell ref="G67:H67"/>
    <mergeCell ref="G68:H68"/>
    <mergeCell ref="G69:H69"/>
    <mergeCell ref="G70:H70"/>
    <mergeCell ref="G59:H59"/>
    <mergeCell ref="G60:H60"/>
    <mergeCell ref="G61:H61"/>
    <mergeCell ref="G62:H62"/>
    <mergeCell ref="B64:AD64"/>
    <mergeCell ref="G65:H65"/>
    <mergeCell ref="G57:H57"/>
    <mergeCell ref="G43:H43"/>
    <mergeCell ref="G44:H44"/>
    <mergeCell ref="G45:H45"/>
    <mergeCell ref="G46:H46"/>
    <mergeCell ref="B48:AD48"/>
    <mergeCell ref="G49:H49"/>
    <mergeCell ref="G51:H51"/>
    <mergeCell ref="G52:H52"/>
    <mergeCell ref="G53:H53"/>
    <mergeCell ref="G54:H54"/>
    <mergeCell ref="B56:AD56"/>
    <mergeCell ref="G41:H41"/>
    <mergeCell ref="B2:AD2"/>
    <mergeCell ref="B4:S4"/>
    <mergeCell ref="I10:Q10"/>
    <mergeCell ref="B17:AD17"/>
    <mergeCell ref="B40:AD40"/>
  </mergeCells>
  <conditionalFormatting sqref="N8">
    <cfRule type="cellIs" dxfId="10" priority="10" operator="greaterThan">
      <formula>0</formula>
    </cfRule>
    <cfRule type="cellIs" dxfId="9" priority="11" operator="lessThan">
      <formula>0</formula>
    </cfRule>
  </conditionalFormatting>
  <conditionalFormatting sqref="Q8">
    <cfRule type="cellIs" dxfId="8" priority="8" operator="greaterThan">
      <formula>0</formula>
    </cfRule>
    <cfRule type="cellIs" dxfId="7" priority="9" operator="lessThan">
      <formula>0</formula>
    </cfRule>
  </conditionalFormatting>
  <conditionalFormatting sqref="S8">
    <cfRule type="cellIs" dxfId="6" priority="6" operator="greaterThan">
      <formula>$R$8</formula>
    </cfRule>
    <cfRule type="cellIs" dxfId="5" priority="7" operator="lessThan">
      <formula>$R$8</formula>
    </cfRule>
  </conditionalFormatting>
  <conditionalFormatting sqref="N12:N13">
    <cfRule type="cellIs" dxfId="4" priority="5" operator="greaterThan">
      <formula>0</formula>
    </cfRule>
  </conditionalFormatting>
  <conditionalFormatting sqref="N14">
    <cfRule type="cellIs" dxfId="3" priority="3" operator="greaterThan">
      <formula>0</formula>
    </cfRule>
    <cfRule type="cellIs" dxfId="2" priority="4" operator="lessThan">
      <formula>0</formula>
    </cfRule>
  </conditionalFormatting>
  <conditionalFormatting sqref="Q14">
    <cfRule type="cellIs" dxfId="1" priority="1" operator="greaterThan">
      <formula>0</formula>
    </cfRule>
    <cfRule type="cellIs" dxfId="0" priority="2" operator="lessThan">
      <formula>0</formula>
    </cfRule>
  </conditionalFormatting>
  <pageMargins left="0.25" right="0.25" top="0.75" bottom="0.75" header="0.3" footer="0.3"/>
  <pageSetup paperSize="8" scale="61" fitToHeight="0" orientation="landscape" r:id="rId1"/>
  <headerFooter>
    <oddHeader>&amp;R&amp;G</oddHeader>
    <oddFooter>&amp;C&amp;F&amp;A</oddFooter>
  </headerFooter>
  <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r:uid="{4F8633C7-0513-4676-AB73-45379F76657F}">
          <x14:formula1>
            <xm:f>'Roll down menus'!$P$4:$P$16</xm:f>
          </x14:formula1>
          <xm:sqref>J20:J36</xm:sqref>
        </x14:dataValidation>
        <x14:dataValidation type="list" allowBlank="1" showInputMessage="1" showErrorMessage="1" xr:uid="{5848877E-CF02-4404-8441-F5A840ECE921}">
          <x14:formula1>
            <xm:f>'Roll down menus'!$J$4:$J$6</xm:f>
          </x14:formula1>
          <xm:sqref>I20:I36</xm:sqref>
        </x14:dataValidation>
        <x14:dataValidation type="list" allowBlank="1" showInputMessage="1" showErrorMessage="1" xr:uid="{EDCD0473-D3B4-4A77-802B-B10456C9BD39}">
          <x14:formula1>
            <xm:f>'Roll down menus'!$I$4:$I$23</xm:f>
          </x14:formula1>
          <xm:sqref>H20:H36</xm:sqref>
        </x14:dataValidation>
        <x14:dataValidation type="list" allowBlank="1" showInputMessage="1" showErrorMessage="1" xr:uid="{72990B38-3B86-4CCB-BB73-B54F817742AB}">
          <x14:formula1>
            <xm:f>'Roll down menus'!$G$4:$G$21</xm:f>
          </x14:formula1>
          <xm:sqref>D20:D36</xm:sqref>
        </x14:dataValidation>
        <x14:dataValidation type="list" allowBlank="1" showInputMessage="1" showErrorMessage="1" xr:uid="{DE4FF6C0-11AB-4FC3-AA9F-439195CBA737}">
          <x14:formula1>
            <xm:f>'Roll down menus'!$H$4:$H$6</xm:f>
          </x14:formula1>
          <xm:sqref>G15</xm:sqref>
        </x14:dataValidation>
        <x14:dataValidation type="list" allowBlank="1" showInputMessage="1" showErrorMessage="1" xr:uid="{7B93B24C-85E5-4691-A5CE-732C548080AF}">
          <x14:formula1>
            <xm:f>'Roll down menus'!$F$4:$F$68</xm:f>
          </x14:formula1>
          <xm:sqref>G13</xm:sqref>
        </x14:dataValidation>
        <x14:dataValidation type="list" allowBlank="1" showInputMessage="1" showErrorMessage="1" xr:uid="{DCF80CE1-7E1C-4881-88A5-BBBF884AE180}">
          <x14:formula1>
            <xm:f>'Roll down menus'!$E$4:$E$29</xm:f>
          </x14:formula1>
          <xm:sqref>G11</xm:sqref>
        </x14:dataValidation>
        <x14:dataValidation type="list" allowBlank="1" showInputMessage="1" showErrorMessage="1" xr:uid="{8224145D-E21D-491C-BBF6-3EF057F26153}">
          <x14:formula1>
            <xm:f>'Roll down menus'!$D$4:$D$30</xm:f>
          </x14:formula1>
          <xm:sqref>G9</xm:sqref>
        </x14:dataValidation>
        <x14:dataValidation type="list" allowBlank="1" showInputMessage="1" showErrorMessage="1" xr:uid="{0A5913DF-9C20-48F7-BDDE-1EC518E6EBE5}">
          <x14:formula1>
            <xm:f>'Roll down menus'!$C$4:$C$12</xm:f>
          </x14:formula1>
          <xm:sqref>G8</xm:sqref>
        </x14:dataValidation>
        <x14:dataValidation type="list" allowBlank="1" showInputMessage="1" showErrorMessage="1" xr:uid="{1D364780-0BEC-4572-96FA-24939E7EBEB0}">
          <x14:formula1>
            <xm:f>'Roll down menus'!$B$4:$B$19</xm:f>
          </x14:formula1>
          <xm:sqref>G7</xm:sqref>
        </x14:dataValidation>
        <x14:dataValidation type="list" allowBlank="1" showInputMessage="1" showErrorMessage="1" xr:uid="{F3C75B05-86F6-47EB-A9D1-B41239913F7E}">
          <x14:formula1>
            <xm:f>'Roll down menus'!$K$4:$K$18</xm:f>
          </x14:formula1>
          <xm:sqref>AA20:AA35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S122"/>
  <sheetViews>
    <sheetView showGridLines="0" topLeftCell="B1" zoomScaleNormal="100" workbookViewId="0">
      <selection activeCell="Q14" sqref="Q14"/>
    </sheetView>
  </sheetViews>
  <sheetFormatPr defaultRowHeight="15" x14ac:dyDescent="0.25"/>
  <cols>
    <col min="1" max="1" width="11.5703125" style="96" bestFit="1" customWidth="1"/>
    <col min="2" max="2" width="12.28515625" style="80" customWidth="1"/>
    <col min="3" max="3" width="20.28515625" style="80" customWidth="1"/>
    <col min="4" max="4" width="22.140625" style="80" customWidth="1"/>
    <col min="5" max="5" width="23.28515625" style="80" customWidth="1"/>
    <col min="6" max="7" width="29" style="80" customWidth="1"/>
    <col min="8" max="8" width="17.85546875" style="80" customWidth="1"/>
    <col min="9" max="9" width="31.7109375" style="80" customWidth="1"/>
    <col min="10" max="10" width="17.5703125" style="80" customWidth="1"/>
    <col min="11" max="12" width="27.7109375" style="80" customWidth="1"/>
    <col min="13" max="13" width="28.5703125" style="80" customWidth="1"/>
    <col min="14" max="14" width="19.28515625" style="80" customWidth="1"/>
    <col min="15" max="15" width="34.140625" style="80" customWidth="1"/>
    <col min="16" max="16" width="19.85546875" style="80" customWidth="1"/>
    <col min="17" max="16384" width="9.140625" style="80"/>
  </cols>
  <sheetData>
    <row r="3" spans="1:71" s="87" customFormat="1" ht="36" customHeight="1" x14ac:dyDescent="0.25">
      <c r="A3" s="95" t="s">
        <v>136</v>
      </c>
      <c r="B3" s="87" t="s">
        <v>137</v>
      </c>
      <c r="C3" s="88" t="s">
        <v>138</v>
      </c>
      <c r="D3" s="88" t="s">
        <v>94</v>
      </c>
      <c r="E3" s="88" t="s">
        <v>133</v>
      </c>
      <c r="F3" s="88" t="s">
        <v>317</v>
      </c>
      <c r="G3" s="88" t="s">
        <v>333</v>
      </c>
      <c r="H3" s="89" t="s">
        <v>63</v>
      </c>
      <c r="I3" s="90" t="s">
        <v>152</v>
      </c>
      <c r="J3" s="91" t="s">
        <v>85</v>
      </c>
      <c r="K3" s="92" t="s">
        <v>12</v>
      </c>
      <c r="L3" s="118" t="s">
        <v>185</v>
      </c>
      <c r="M3" s="93" t="s">
        <v>114</v>
      </c>
      <c r="N3" s="93" t="s">
        <v>181</v>
      </c>
      <c r="O3" s="121" t="s">
        <v>185</v>
      </c>
      <c r="P3" s="188" t="s">
        <v>350</v>
      </c>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3.5" customHeight="1" x14ac:dyDescent="0.25">
      <c r="A4" s="96" t="s">
        <v>357</v>
      </c>
      <c r="B4" s="80" t="s">
        <v>358</v>
      </c>
      <c r="C4" s="81" t="s">
        <v>359</v>
      </c>
      <c r="D4" s="81" t="s">
        <v>360</v>
      </c>
      <c r="E4" s="81" t="s">
        <v>361</v>
      </c>
      <c r="F4" s="81" t="s">
        <v>362</v>
      </c>
      <c r="G4" s="81" t="s">
        <v>363</v>
      </c>
      <c r="H4" s="81"/>
      <c r="I4" s="81" t="s">
        <v>364</v>
      </c>
      <c r="J4" s="82"/>
      <c r="K4" s="82" t="s">
        <v>365</v>
      </c>
      <c r="L4" s="82"/>
      <c r="M4" s="83" t="s">
        <v>366</v>
      </c>
      <c r="N4" s="80" t="s">
        <v>367</v>
      </c>
      <c r="P4" s="80" t="s">
        <v>368</v>
      </c>
    </row>
    <row r="5" spans="1:71" s="84" customFormat="1" ht="13.5" customHeight="1" x14ac:dyDescent="0.25">
      <c r="A5" s="154">
        <v>43101</v>
      </c>
      <c r="B5" s="84" t="s">
        <v>139</v>
      </c>
      <c r="C5" s="84" t="s">
        <v>204</v>
      </c>
      <c r="D5" s="84" t="s">
        <v>205</v>
      </c>
      <c r="E5" s="75" t="s">
        <v>230</v>
      </c>
      <c r="F5" s="75" t="s">
        <v>254</v>
      </c>
      <c r="G5" s="75" t="s">
        <v>334</v>
      </c>
      <c r="H5" s="75" t="s">
        <v>39</v>
      </c>
      <c r="I5" s="85" t="s">
        <v>27</v>
      </c>
      <c r="J5" s="75" t="s">
        <v>39</v>
      </c>
      <c r="K5" s="76" t="s">
        <v>174</v>
      </c>
      <c r="L5" s="12" t="s">
        <v>39</v>
      </c>
      <c r="M5" s="77" t="s">
        <v>127</v>
      </c>
      <c r="N5" s="77" t="s">
        <v>105</v>
      </c>
      <c r="O5" s="84" t="s">
        <v>186</v>
      </c>
      <c r="P5" s="189" t="s">
        <v>4</v>
      </c>
    </row>
    <row r="6" spans="1:71" s="84" customFormat="1" ht="13.5" customHeight="1" x14ac:dyDescent="0.25">
      <c r="A6" s="154">
        <v>43467</v>
      </c>
      <c r="C6" s="84" t="s">
        <v>132</v>
      </c>
      <c r="D6" s="84" t="s">
        <v>206</v>
      </c>
      <c r="E6" s="75" t="s">
        <v>231</v>
      </c>
      <c r="F6" s="75" t="s">
        <v>255</v>
      </c>
      <c r="G6" s="75" t="s">
        <v>335</v>
      </c>
      <c r="H6" s="75" t="s">
        <v>151</v>
      </c>
      <c r="I6" s="85" t="s">
        <v>155</v>
      </c>
      <c r="J6" s="84" t="s">
        <v>151</v>
      </c>
      <c r="K6" s="76" t="s">
        <v>14</v>
      </c>
      <c r="L6" s="12" t="s">
        <v>151</v>
      </c>
      <c r="M6" s="77" t="s">
        <v>128</v>
      </c>
      <c r="N6" s="77" t="s">
        <v>98</v>
      </c>
      <c r="O6" s="84" t="s">
        <v>151</v>
      </c>
      <c r="P6" s="189" t="s">
        <v>4</v>
      </c>
    </row>
    <row r="7" spans="1:71" s="84" customFormat="1" ht="13.5" customHeight="1" x14ac:dyDescent="0.25">
      <c r="A7" s="154">
        <v>43833</v>
      </c>
      <c r="B7" s="84" t="s">
        <v>140</v>
      </c>
      <c r="C7" s="84" t="s">
        <v>201</v>
      </c>
      <c r="D7" s="84" t="s">
        <v>207</v>
      </c>
      <c r="E7" s="75" t="s">
        <v>232</v>
      </c>
      <c r="F7" s="75" t="s">
        <v>256</v>
      </c>
      <c r="G7" s="75" t="s">
        <v>336</v>
      </c>
      <c r="H7" s="75"/>
      <c r="I7" s="85" t="s">
        <v>156</v>
      </c>
      <c r="K7" s="76" t="s">
        <v>178</v>
      </c>
      <c r="L7" s="12" t="s">
        <v>190</v>
      </c>
      <c r="M7" s="77" t="s">
        <v>106</v>
      </c>
      <c r="N7" s="77" t="s">
        <v>96</v>
      </c>
      <c r="O7" s="84" t="s">
        <v>190</v>
      </c>
      <c r="P7" s="189" t="s">
        <v>5</v>
      </c>
    </row>
    <row r="8" spans="1:71" s="84" customFormat="1" ht="13.5" customHeight="1" x14ac:dyDescent="0.25">
      <c r="A8" s="154">
        <v>44199</v>
      </c>
      <c r="B8" s="84" t="s">
        <v>141</v>
      </c>
      <c r="C8" s="84" t="s">
        <v>202</v>
      </c>
      <c r="D8" s="84" t="s">
        <v>208</v>
      </c>
      <c r="E8" s="75" t="s">
        <v>233</v>
      </c>
      <c r="F8" s="75" t="s">
        <v>257</v>
      </c>
      <c r="G8" s="75" t="s">
        <v>337</v>
      </c>
      <c r="H8" s="75"/>
      <c r="I8" s="86" t="s">
        <v>160</v>
      </c>
      <c r="K8" s="76" t="s">
        <v>177</v>
      </c>
      <c r="L8" s="76"/>
      <c r="M8" s="77" t="s">
        <v>109</v>
      </c>
      <c r="N8" s="77" t="s">
        <v>129</v>
      </c>
      <c r="P8" s="189" t="s">
        <v>32</v>
      </c>
    </row>
    <row r="9" spans="1:71" s="84" customFormat="1" ht="13.5" customHeight="1" x14ac:dyDescent="0.25">
      <c r="A9" s="154">
        <v>44565</v>
      </c>
      <c r="B9" s="84" t="s">
        <v>142</v>
      </c>
      <c r="C9" s="84" t="s">
        <v>101</v>
      </c>
      <c r="D9" s="84" t="s">
        <v>209</v>
      </c>
      <c r="E9" s="75" t="s">
        <v>234</v>
      </c>
      <c r="F9" s="75" t="s">
        <v>258</v>
      </c>
      <c r="G9" s="75" t="s">
        <v>338</v>
      </c>
      <c r="H9" s="75"/>
      <c r="I9" s="85" t="s">
        <v>158</v>
      </c>
      <c r="K9" s="76" t="s">
        <v>173</v>
      </c>
      <c r="L9" s="76"/>
      <c r="M9" s="77" t="s">
        <v>108</v>
      </c>
      <c r="N9" s="77" t="s">
        <v>107</v>
      </c>
      <c r="P9" s="189" t="s">
        <v>9</v>
      </c>
    </row>
    <row r="10" spans="1:71" s="84" customFormat="1" ht="13.5" customHeight="1" x14ac:dyDescent="0.25">
      <c r="A10" s="154">
        <v>44931</v>
      </c>
      <c r="B10" s="84" t="s">
        <v>143</v>
      </c>
      <c r="C10" s="84" t="s">
        <v>104</v>
      </c>
      <c r="D10" s="84" t="s">
        <v>210</v>
      </c>
      <c r="E10" s="75" t="s">
        <v>235</v>
      </c>
      <c r="F10" s="75" t="s">
        <v>259</v>
      </c>
      <c r="G10" s="75" t="s">
        <v>339</v>
      </c>
      <c r="H10" s="75"/>
      <c r="I10" s="85" t="s">
        <v>157</v>
      </c>
      <c r="K10" s="76" t="s">
        <v>175</v>
      </c>
      <c r="L10" s="76"/>
      <c r="M10" s="77" t="s">
        <v>130</v>
      </c>
      <c r="N10" s="77" t="s">
        <v>99</v>
      </c>
      <c r="P10" s="189" t="s">
        <v>47</v>
      </c>
    </row>
    <row r="11" spans="1:71" s="84" customFormat="1" ht="13.5" customHeight="1" x14ac:dyDescent="0.25">
      <c r="A11" s="154">
        <v>45297</v>
      </c>
      <c r="B11" s="84" t="s">
        <v>144</v>
      </c>
      <c r="C11" s="84" t="s">
        <v>203</v>
      </c>
      <c r="D11" s="84" t="s">
        <v>211</v>
      </c>
      <c r="E11" s="75" t="s">
        <v>236</v>
      </c>
      <c r="F11" s="75" t="s">
        <v>260</v>
      </c>
      <c r="G11" s="75" t="s">
        <v>340</v>
      </c>
      <c r="H11" s="75"/>
      <c r="I11" s="85" t="s">
        <v>154</v>
      </c>
      <c r="K11" s="76" t="s">
        <v>172</v>
      </c>
      <c r="L11" s="76"/>
      <c r="M11" s="77" t="s">
        <v>131</v>
      </c>
      <c r="N11" s="77" t="s">
        <v>102</v>
      </c>
      <c r="P11" s="189" t="s">
        <v>351</v>
      </c>
    </row>
    <row r="12" spans="1:71" s="84" customFormat="1" ht="13.5" customHeight="1" x14ac:dyDescent="0.25">
      <c r="A12" s="154">
        <v>45663</v>
      </c>
      <c r="B12" s="84" t="s">
        <v>145</v>
      </c>
      <c r="C12" s="84" t="s">
        <v>134</v>
      </c>
      <c r="D12" s="84" t="s">
        <v>212</v>
      </c>
      <c r="E12" s="75" t="s">
        <v>237</v>
      </c>
      <c r="F12" s="75" t="s">
        <v>261</v>
      </c>
      <c r="G12" s="75" t="s">
        <v>341</v>
      </c>
      <c r="H12" s="75"/>
      <c r="I12" s="85" t="s">
        <v>153</v>
      </c>
      <c r="K12" s="76" t="s">
        <v>10</v>
      </c>
      <c r="L12" s="76"/>
      <c r="M12" s="77" t="s">
        <v>112</v>
      </c>
      <c r="N12" s="84" t="s">
        <v>135</v>
      </c>
      <c r="P12" s="189" t="s">
        <v>352</v>
      </c>
    </row>
    <row r="13" spans="1:71" s="84" customFormat="1" ht="13.5" customHeight="1" x14ac:dyDescent="0.25">
      <c r="A13" s="154">
        <v>46029</v>
      </c>
      <c r="B13" s="84" t="s">
        <v>2</v>
      </c>
      <c r="D13" s="84" t="s">
        <v>213</v>
      </c>
      <c r="E13" s="75" t="s">
        <v>238</v>
      </c>
      <c r="F13" s="75" t="s">
        <v>262</v>
      </c>
      <c r="G13" s="75" t="s">
        <v>342</v>
      </c>
      <c r="H13" s="75"/>
      <c r="I13" s="84" t="s">
        <v>161</v>
      </c>
      <c r="J13" s="75"/>
      <c r="K13" s="76" t="s">
        <v>179</v>
      </c>
      <c r="L13" s="76"/>
      <c r="M13" s="77" t="s">
        <v>97</v>
      </c>
      <c r="P13" s="189" t="s">
        <v>353</v>
      </c>
    </row>
    <row r="14" spans="1:71" s="84" customFormat="1" ht="13.5" customHeight="1" x14ac:dyDescent="0.25">
      <c r="A14" s="75"/>
      <c r="B14" s="84" t="s">
        <v>146</v>
      </c>
      <c r="D14" s="84" t="s">
        <v>214</v>
      </c>
      <c r="E14" s="75" t="s">
        <v>239</v>
      </c>
      <c r="F14" s="75" t="s">
        <v>263</v>
      </c>
      <c r="G14" s="75" t="s">
        <v>343</v>
      </c>
      <c r="H14" s="75"/>
      <c r="I14" s="85" t="s">
        <v>162</v>
      </c>
      <c r="J14" s="75"/>
      <c r="K14" s="76" t="s">
        <v>104</v>
      </c>
      <c r="L14" s="76"/>
      <c r="M14" s="77" t="s">
        <v>100</v>
      </c>
      <c r="P14" s="189" t="s">
        <v>354</v>
      </c>
    </row>
    <row r="15" spans="1:71" s="84" customFormat="1" ht="13.5" customHeight="1" x14ac:dyDescent="0.25">
      <c r="A15" s="75"/>
      <c r="B15" s="84" t="s">
        <v>147</v>
      </c>
      <c r="D15" s="84" t="s">
        <v>215</v>
      </c>
      <c r="E15" s="75" t="s">
        <v>240</v>
      </c>
      <c r="F15" s="75" t="s">
        <v>264</v>
      </c>
      <c r="G15" s="75" t="s">
        <v>344</v>
      </c>
      <c r="H15" s="75"/>
      <c r="I15" s="85" t="s">
        <v>163</v>
      </c>
      <c r="J15" s="75"/>
      <c r="K15" s="75" t="s">
        <v>176</v>
      </c>
      <c r="L15" s="75"/>
      <c r="M15" s="77" t="s">
        <v>110</v>
      </c>
      <c r="P15" s="189" t="s">
        <v>355</v>
      </c>
    </row>
    <row r="16" spans="1:71" s="84" customFormat="1" ht="13.5" customHeight="1" x14ac:dyDescent="0.25">
      <c r="A16" s="75"/>
      <c r="B16" s="84" t="s">
        <v>148</v>
      </c>
      <c r="D16" s="84" t="s">
        <v>216</v>
      </c>
      <c r="E16" s="75" t="s">
        <v>241</v>
      </c>
      <c r="F16" s="75" t="s">
        <v>265</v>
      </c>
      <c r="G16" s="75" t="s">
        <v>345</v>
      </c>
      <c r="H16" s="75"/>
      <c r="I16" s="85" t="s">
        <v>164</v>
      </c>
      <c r="J16" s="75"/>
      <c r="K16" s="75" t="s">
        <v>180</v>
      </c>
      <c r="L16" s="75"/>
      <c r="M16" s="77" t="s">
        <v>103</v>
      </c>
      <c r="P16" s="75"/>
    </row>
    <row r="17" spans="1:16" s="84" customFormat="1" ht="13.5" customHeight="1" x14ac:dyDescent="0.25">
      <c r="A17" s="75"/>
      <c r="B17" s="84" t="s">
        <v>149</v>
      </c>
      <c r="D17" s="84" t="s">
        <v>217</v>
      </c>
      <c r="E17" s="75" t="s">
        <v>242</v>
      </c>
      <c r="F17" s="75" t="s">
        <v>266</v>
      </c>
      <c r="G17" s="75" t="s">
        <v>346</v>
      </c>
      <c r="H17" s="75"/>
      <c r="I17" s="85" t="s">
        <v>165</v>
      </c>
      <c r="J17" s="75"/>
      <c r="K17" s="76" t="s">
        <v>33</v>
      </c>
      <c r="L17" s="76"/>
      <c r="M17" s="77" t="s">
        <v>111</v>
      </c>
      <c r="P17" s="75"/>
    </row>
    <row r="18" spans="1:16" s="84" customFormat="1" ht="13.5" customHeight="1" x14ac:dyDescent="0.25">
      <c r="A18" s="75"/>
      <c r="B18" s="84" t="s">
        <v>150</v>
      </c>
      <c r="D18" s="84" t="s">
        <v>218</v>
      </c>
      <c r="E18" s="75" t="s">
        <v>243</v>
      </c>
      <c r="F18" s="75" t="s">
        <v>267</v>
      </c>
      <c r="G18" s="75" t="s">
        <v>347</v>
      </c>
      <c r="H18" s="75"/>
      <c r="I18" s="84" t="s">
        <v>169</v>
      </c>
      <c r="J18" s="75"/>
      <c r="K18" s="12" t="s">
        <v>113</v>
      </c>
      <c r="L18" s="12"/>
      <c r="M18" s="84" t="s">
        <v>113</v>
      </c>
      <c r="P18" s="75"/>
    </row>
    <row r="19" spans="1:16" s="84" customFormat="1" ht="13.5" customHeight="1" x14ac:dyDescent="0.25">
      <c r="A19" s="75"/>
      <c r="D19" s="84" t="s">
        <v>219</v>
      </c>
      <c r="E19" s="75" t="s">
        <v>244</v>
      </c>
      <c r="F19" s="75" t="s">
        <v>268</v>
      </c>
      <c r="G19" s="75" t="s">
        <v>348</v>
      </c>
      <c r="H19" s="75"/>
      <c r="I19" s="86" t="s">
        <v>159</v>
      </c>
      <c r="J19" s="75"/>
      <c r="P19" s="75"/>
    </row>
    <row r="20" spans="1:16" s="84" customFormat="1" ht="13.5" customHeight="1" x14ac:dyDescent="0.25">
      <c r="A20" s="75"/>
      <c r="D20" s="84" t="s">
        <v>220</v>
      </c>
      <c r="E20" s="75" t="s">
        <v>245</v>
      </c>
      <c r="F20" s="75" t="s">
        <v>269</v>
      </c>
      <c r="G20" s="75" t="s">
        <v>349</v>
      </c>
      <c r="H20" s="75"/>
      <c r="I20" s="86" t="s">
        <v>166</v>
      </c>
      <c r="J20" s="75"/>
      <c r="N20" s="77"/>
    </row>
    <row r="21" spans="1:16" s="84" customFormat="1" ht="13.5" customHeight="1" x14ac:dyDescent="0.25">
      <c r="A21" s="75"/>
      <c r="D21" s="84" t="s">
        <v>221</v>
      </c>
      <c r="E21" s="75" t="s">
        <v>246</v>
      </c>
      <c r="F21" s="75" t="s">
        <v>270</v>
      </c>
      <c r="G21" s="75"/>
      <c r="H21" s="75"/>
      <c r="I21" s="86" t="s">
        <v>167</v>
      </c>
      <c r="J21" s="75"/>
      <c r="K21" s="78"/>
      <c r="L21" s="78"/>
      <c r="N21" s="77"/>
    </row>
    <row r="22" spans="1:16" s="84" customFormat="1" ht="13.5" customHeight="1" x14ac:dyDescent="0.25">
      <c r="A22" s="75"/>
      <c r="D22" s="84" t="s">
        <v>222</v>
      </c>
      <c r="E22" s="75" t="s">
        <v>247</v>
      </c>
      <c r="F22" s="75" t="s">
        <v>271</v>
      </c>
      <c r="G22" s="75"/>
      <c r="H22" s="75"/>
      <c r="I22" s="86" t="s">
        <v>168</v>
      </c>
      <c r="J22" s="75"/>
      <c r="K22" s="75"/>
      <c r="L22" s="75"/>
      <c r="N22" s="77"/>
    </row>
    <row r="23" spans="1:16" s="84" customFormat="1" ht="13.5" customHeight="1" x14ac:dyDescent="0.25">
      <c r="A23" s="75"/>
      <c r="D23" s="84" t="s">
        <v>223</v>
      </c>
      <c r="E23" s="75" t="s">
        <v>248</v>
      </c>
      <c r="F23" s="75" t="s">
        <v>272</v>
      </c>
      <c r="G23" s="75"/>
      <c r="H23" s="75"/>
      <c r="I23" s="86" t="s">
        <v>113</v>
      </c>
      <c r="J23" s="75"/>
      <c r="K23" s="75"/>
      <c r="L23" s="75"/>
      <c r="N23" s="77"/>
    </row>
    <row r="24" spans="1:16" s="84" customFormat="1" ht="13.5" customHeight="1" x14ac:dyDescent="0.25">
      <c r="A24" s="75"/>
      <c r="D24" s="84" t="s">
        <v>224</v>
      </c>
      <c r="E24" s="75" t="s">
        <v>249</v>
      </c>
      <c r="F24" s="75" t="s">
        <v>273</v>
      </c>
      <c r="G24" s="75"/>
      <c r="H24" s="75"/>
      <c r="I24" s="79"/>
      <c r="J24" s="75"/>
      <c r="K24" s="75"/>
      <c r="L24" s="75"/>
      <c r="N24" s="77"/>
    </row>
    <row r="25" spans="1:16" s="84" customFormat="1" ht="13.5" customHeight="1" x14ac:dyDescent="0.25">
      <c r="A25" s="75"/>
      <c r="D25" s="84" t="s">
        <v>225</v>
      </c>
      <c r="E25" s="75" t="s">
        <v>250</v>
      </c>
      <c r="F25" s="75" t="s">
        <v>274</v>
      </c>
      <c r="G25" s="75"/>
      <c r="H25" s="75"/>
      <c r="I25" s="79"/>
      <c r="J25" s="75"/>
      <c r="K25" s="75"/>
      <c r="L25" s="75"/>
      <c r="N25" s="77"/>
    </row>
    <row r="26" spans="1:16" s="84" customFormat="1" ht="13.5" customHeight="1" x14ac:dyDescent="0.25">
      <c r="A26" s="75"/>
      <c r="D26" s="84" t="s">
        <v>226</v>
      </c>
      <c r="E26" s="75" t="s">
        <v>251</v>
      </c>
      <c r="F26" s="75" t="s">
        <v>275</v>
      </c>
      <c r="G26" s="75"/>
      <c r="H26" s="75"/>
      <c r="I26" s="79"/>
      <c r="J26" s="75"/>
      <c r="K26" s="75"/>
      <c r="L26" s="75"/>
      <c r="N26" s="77"/>
    </row>
    <row r="27" spans="1:16" s="84" customFormat="1" ht="13.5" customHeight="1" x14ac:dyDescent="0.25">
      <c r="A27" s="75"/>
      <c r="D27" s="84" t="s">
        <v>227</v>
      </c>
      <c r="E27" s="75" t="s">
        <v>252</v>
      </c>
      <c r="F27" s="75" t="s">
        <v>276</v>
      </c>
      <c r="G27" s="75"/>
      <c r="H27" s="75"/>
      <c r="I27" s="79"/>
      <c r="J27" s="75"/>
      <c r="K27" s="75"/>
      <c r="L27" s="75"/>
      <c r="N27" s="77"/>
    </row>
    <row r="28" spans="1:16" s="84" customFormat="1" ht="13.5" customHeight="1" x14ac:dyDescent="0.25">
      <c r="A28" s="75"/>
      <c r="D28" s="84" t="s">
        <v>228</v>
      </c>
      <c r="E28" s="75" t="s">
        <v>253</v>
      </c>
      <c r="F28" s="75" t="s">
        <v>277</v>
      </c>
      <c r="G28" s="75"/>
      <c r="H28" s="75"/>
      <c r="I28" s="79"/>
      <c r="J28" s="75"/>
      <c r="K28" s="75"/>
      <c r="L28" s="75"/>
      <c r="N28" s="77"/>
    </row>
    <row r="29" spans="1:16" s="84" customFormat="1" ht="13.5" customHeight="1" x14ac:dyDescent="0.25">
      <c r="A29" s="75"/>
      <c r="D29" s="84" t="s">
        <v>229</v>
      </c>
      <c r="E29" s="75" t="s">
        <v>113</v>
      </c>
      <c r="F29" s="75" t="s">
        <v>278</v>
      </c>
      <c r="G29" s="75"/>
      <c r="H29" s="75"/>
      <c r="I29" s="79"/>
      <c r="J29" s="75"/>
      <c r="K29" s="75"/>
      <c r="L29" s="75"/>
      <c r="N29" s="77"/>
    </row>
    <row r="30" spans="1:16" s="84" customFormat="1" ht="13.5" customHeight="1" x14ac:dyDescent="0.25">
      <c r="A30" s="75"/>
      <c r="D30" s="84" t="s">
        <v>135</v>
      </c>
      <c r="F30" s="75" t="s">
        <v>279</v>
      </c>
      <c r="G30" s="75"/>
      <c r="H30" s="75"/>
      <c r="I30" s="79"/>
      <c r="J30" s="75"/>
      <c r="K30" s="75"/>
      <c r="L30" s="75"/>
      <c r="N30" s="77"/>
    </row>
    <row r="31" spans="1:16" s="84" customFormat="1" ht="13.5" customHeight="1" x14ac:dyDescent="0.25">
      <c r="A31" s="75"/>
      <c r="F31" s="75" t="s">
        <v>280</v>
      </c>
      <c r="G31" s="75"/>
      <c r="H31" s="75"/>
      <c r="I31" s="79"/>
      <c r="J31" s="75"/>
      <c r="K31" s="75"/>
      <c r="L31" s="75"/>
      <c r="N31" s="77"/>
    </row>
    <row r="32" spans="1:16" s="84" customFormat="1" ht="13.5" customHeight="1" x14ac:dyDescent="0.25">
      <c r="A32" s="75"/>
      <c r="F32" s="75" t="s">
        <v>281</v>
      </c>
      <c r="G32" s="75"/>
      <c r="H32" s="75"/>
      <c r="I32" s="69"/>
      <c r="J32" s="75"/>
      <c r="K32" s="75"/>
      <c r="L32" s="75"/>
      <c r="N32" s="77"/>
    </row>
    <row r="33" spans="1:14" s="84" customFormat="1" ht="13.5" customHeight="1" x14ac:dyDescent="0.25">
      <c r="A33" s="75"/>
      <c r="F33" s="75" t="s">
        <v>282</v>
      </c>
      <c r="G33" s="75"/>
      <c r="H33" s="75"/>
      <c r="I33" s="79"/>
      <c r="J33" s="75"/>
      <c r="K33" s="75"/>
      <c r="L33" s="75"/>
      <c r="N33" s="77"/>
    </row>
    <row r="34" spans="1:14" s="84" customFormat="1" ht="13.5" customHeight="1" x14ac:dyDescent="0.25">
      <c r="A34" s="75"/>
      <c r="F34" s="75" t="s">
        <v>283</v>
      </c>
      <c r="G34" s="75"/>
      <c r="H34" s="75"/>
      <c r="I34" s="68"/>
      <c r="J34" s="75"/>
      <c r="K34" s="75"/>
      <c r="L34" s="75"/>
      <c r="N34" s="77"/>
    </row>
    <row r="35" spans="1:14" s="84" customFormat="1" ht="13.5" customHeight="1" x14ac:dyDescent="0.25">
      <c r="A35" s="75"/>
      <c r="F35" s="75" t="s">
        <v>284</v>
      </c>
      <c r="G35" s="75"/>
      <c r="H35" s="75"/>
      <c r="I35" s="70"/>
      <c r="J35" s="75"/>
      <c r="K35" s="75"/>
      <c r="L35" s="75"/>
    </row>
    <row r="36" spans="1:14" s="84" customFormat="1" ht="13.5" customHeight="1" x14ac:dyDescent="0.25">
      <c r="A36" s="75"/>
      <c r="F36" s="75" t="s">
        <v>285</v>
      </c>
      <c r="G36" s="75"/>
      <c r="H36" s="75"/>
      <c r="I36" s="79"/>
      <c r="J36" s="75"/>
      <c r="K36" s="75"/>
      <c r="L36" s="75"/>
    </row>
    <row r="37" spans="1:14" s="84" customFormat="1" ht="13.5" customHeight="1" x14ac:dyDescent="0.25">
      <c r="A37" s="75"/>
      <c r="F37" s="75" t="s">
        <v>286</v>
      </c>
      <c r="G37" s="75"/>
      <c r="H37" s="75"/>
      <c r="I37" s="79"/>
      <c r="J37" s="75"/>
      <c r="K37" s="75"/>
      <c r="L37" s="75"/>
    </row>
    <row r="38" spans="1:14" s="84" customFormat="1" ht="13.5" customHeight="1" x14ac:dyDescent="0.25">
      <c r="A38" s="75"/>
      <c r="F38" s="75" t="s">
        <v>287</v>
      </c>
      <c r="G38" s="75"/>
      <c r="H38" s="75"/>
      <c r="I38" s="70"/>
      <c r="J38" s="75"/>
      <c r="K38" s="75"/>
      <c r="L38" s="75"/>
    </row>
    <row r="39" spans="1:14" s="84" customFormat="1" ht="13.5" customHeight="1" x14ac:dyDescent="0.25">
      <c r="A39" s="75"/>
      <c r="F39" s="75" t="s">
        <v>288</v>
      </c>
      <c r="G39" s="75"/>
      <c r="H39" s="75"/>
      <c r="I39" s="79"/>
      <c r="J39" s="75"/>
      <c r="K39" s="75"/>
      <c r="L39" s="75"/>
    </row>
    <row r="40" spans="1:14" s="84" customFormat="1" ht="13.5" customHeight="1" x14ac:dyDescent="0.25">
      <c r="A40" s="75"/>
      <c r="F40" s="75" t="s">
        <v>289</v>
      </c>
      <c r="G40" s="75"/>
      <c r="H40" s="75"/>
      <c r="I40" s="79"/>
      <c r="J40" s="75"/>
      <c r="K40" s="75"/>
      <c r="L40" s="75"/>
    </row>
    <row r="41" spans="1:14" s="84" customFormat="1" ht="13.5" customHeight="1" x14ac:dyDescent="0.25">
      <c r="A41" s="75"/>
      <c r="F41" s="75" t="s">
        <v>290</v>
      </c>
      <c r="G41" s="75"/>
      <c r="H41" s="75"/>
      <c r="I41" s="70"/>
      <c r="J41" s="75"/>
      <c r="K41" s="75"/>
      <c r="L41" s="75"/>
    </row>
    <row r="42" spans="1:14" s="84" customFormat="1" ht="13.5" customHeight="1" x14ac:dyDescent="0.25">
      <c r="A42" s="75"/>
      <c r="F42" s="75" t="s">
        <v>291</v>
      </c>
      <c r="G42" s="75"/>
      <c r="H42" s="75"/>
      <c r="I42" s="75"/>
      <c r="J42" s="75"/>
      <c r="K42" s="75"/>
      <c r="L42" s="75"/>
    </row>
    <row r="43" spans="1:14" s="84" customFormat="1" ht="13.5" customHeight="1" x14ac:dyDescent="0.25">
      <c r="A43" s="75"/>
      <c r="F43" s="75" t="s">
        <v>292</v>
      </c>
      <c r="G43" s="75"/>
      <c r="H43" s="75"/>
      <c r="I43" s="75"/>
      <c r="J43" s="75"/>
      <c r="K43" s="75"/>
      <c r="L43" s="75"/>
    </row>
    <row r="44" spans="1:14" s="84" customFormat="1" ht="13.5" customHeight="1" x14ac:dyDescent="0.25">
      <c r="A44" s="75"/>
      <c r="F44" s="75" t="s">
        <v>293</v>
      </c>
      <c r="G44" s="75"/>
      <c r="H44" s="75"/>
      <c r="I44" s="75"/>
      <c r="J44" s="75"/>
      <c r="K44" s="75"/>
      <c r="L44" s="75"/>
    </row>
    <row r="45" spans="1:14" s="84" customFormat="1" ht="13.5" customHeight="1" x14ac:dyDescent="0.25">
      <c r="A45" s="75"/>
      <c r="F45" s="75" t="s">
        <v>294</v>
      </c>
      <c r="G45" s="75"/>
      <c r="H45" s="75"/>
      <c r="I45" s="75"/>
      <c r="J45" s="75"/>
      <c r="K45" s="75"/>
      <c r="L45" s="75"/>
    </row>
    <row r="46" spans="1:14" s="84" customFormat="1" ht="13.5" customHeight="1" x14ac:dyDescent="0.25">
      <c r="A46" s="75"/>
      <c r="F46" s="75" t="s">
        <v>295</v>
      </c>
      <c r="G46" s="75"/>
      <c r="H46" s="75"/>
      <c r="I46" s="75"/>
      <c r="J46" s="75"/>
      <c r="K46" s="75"/>
      <c r="L46" s="75"/>
    </row>
    <row r="47" spans="1:14" s="84" customFormat="1" ht="13.5" customHeight="1" x14ac:dyDescent="0.25">
      <c r="A47" s="75"/>
      <c r="F47" s="75" t="s">
        <v>296</v>
      </c>
      <c r="G47" s="75"/>
      <c r="H47" s="75"/>
      <c r="I47" s="75"/>
      <c r="J47" s="75"/>
      <c r="K47" s="75"/>
      <c r="L47" s="75"/>
    </row>
    <row r="48" spans="1:14" s="84" customFormat="1" ht="13.5" customHeight="1" x14ac:dyDescent="0.25">
      <c r="A48" s="75"/>
      <c r="F48" s="75" t="s">
        <v>297</v>
      </c>
      <c r="G48" s="75"/>
      <c r="H48" s="75"/>
      <c r="I48" s="75"/>
      <c r="J48" s="75"/>
      <c r="K48" s="75"/>
      <c r="L48" s="75"/>
    </row>
    <row r="49" spans="1:12" s="84" customFormat="1" ht="13.5" customHeight="1" x14ac:dyDescent="0.25">
      <c r="A49" s="75"/>
      <c r="F49" s="75" t="s">
        <v>298</v>
      </c>
      <c r="G49" s="75"/>
      <c r="H49" s="75"/>
      <c r="I49" s="75"/>
      <c r="J49" s="75"/>
      <c r="K49" s="75"/>
      <c r="L49" s="75"/>
    </row>
    <row r="50" spans="1:12" s="84" customFormat="1" ht="13.5" customHeight="1" x14ac:dyDescent="0.25">
      <c r="A50" s="75"/>
      <c r="F50" s="75" t="s">
        <v>299</v>
      </c>
      <c r="G50" s="75"/>
      <c r="H50" s="75"/>
      <c r="I50" s="75"/>
      <c r="J50" s="75"/>
      <c r="K50" s="75"/>
      <c r="L50" s="75"/>
    </row>
    <row r="51" spans="1:12" s="84" customFormat="1" ht="13.5" customHeight="1" x14ac:dyDescent="0.25">
      <c r="A51" s="75"/>
      <c r="F51" s="75" t="s">
        <v>300</v>
      </c>
      <c r="G51" s="75"/>
      <c r="H51" s="75"/>
      <c r="I51" s="75"/>
      <c r="J51" s="75"/>
      <c r="K51" s="75"/>
      <c r="L51" s="75"/>
    </row>
    <row r="52" spans="1:12" s="84" customFormat="1" ht="13.5" customHeight="1" x14ac:dyDescent="0.25">
      <c r="A52" s="75"/>
      <c r="F52" s="75" t="s">
        <v>301</v>
      </c>
      <c r="G52" s="75"/>
      <c r="H52" s="75"/>
      <c r="I52" s="75"/>
      <c r="J52" s="75"/>
      <c r="K52" s="75"/>
      <c r="L52" s="75"/>
    </row>
    <row r="53" spans="1:12" s="84" customFormat="1" ht="13.5" customHeight="1" x14ac:dyDescent="0.25">
      <c r="A53" s="75"/>
      <c r="F53" s="75" t="s">
        <v>302</v>
      </c>
      <c r="G53" s="75"/>
      <c r="H53" s="75"/>
      <c r="I53" s="75"/>
      <c r="J53" s="75"/>
      <c r="K53" s="75"/>
      <c r="L53" s="75"/>
    </row>
    <row r="54" spans="1:12" s="84" customFormat="1" ht="13.5" customHeight="1" x14ac:dyDescent="0.25">
      <c r="A54" s="75"/>
      <c r="F54" s="75" t="s">
        <v>303</v>
      </c>
      <c r="G54" s="75"/>
      <c r="H54" s="75"/>
      <c r="I54" s="75"/>
      <c r="J54" s="75"/>
      <c r="K54" s="75"/>
      <c r="L54" s="75"/>
    </row>
    <row r="55" spans="1:12" s="84" customFormat="1" ht="13.5" customHeight="1" x14ac:dyDescent="0.25">
      <c r="A55" s="75"/>
      <c r="F55" s="75" t="s">
        <v>304</v>
      </c>
      <c r="G55" s="75"/>
      <c r="H55" s="75"/>
      <c r="I55" s="75"/>
      <c r="J55" s="75"/>
      <c r="K55" s="75"/>
      <c r="L55" s="75"/>
    </row>
    <row r="56" spans="1:12" s="84" customFormat="1" ht="13.5" customHeight="1" x14ac:dyDescent="0.25">
      <c r="A56" s="75"/>
      <c r="F56" s="75" t="s">
        <v>305</v>
      </c>
      <c r="G56" s="75"/>
      <c r="H56" s="75"/>
      <c r="I56" s="75"/>
      <c r="J56" s="75"/>
      <c r="K56" s="75"/>
      <c r="L56" s="75"/>
    </row>
    <row r="57" spans="1:12" s="84" customFormat="1" ht="13.5" customHeight="1" x14ac:dyDescent="0.25">
      <c r="A57" s="75"/>
      <c r="F57" s="75" t="s">
        <v>306</v>
      </c>
      <c r="G57" s="75"/>
      <c r="H57" s="75"/>
      <c r="I57" s="75"/>
      <c r="J57" s="75"/>
      <c r="K57" s="75"/>
      <c r="L57" s="75"/>
    </row>
    <row r="58" spans="1:12" s="84" customFormat="1" ht="13.5" customHeight="1" x14ac:dyDescent="0.25">
      <c r="A58" s="75"/>
      <c r="F58" s="75" t="s">
        <v>307</v>
      </c>
      <c r="G58" s="75"/>
      <c r="H58" s="75"/>
      <c r="I58" s="75"/>
      <c r="J58" s="75"/>
      <c r="K58" s="75"/>
      <c r="L58" s="75"/>
    </row>
    <row r="59" spans="1:12" s="84" customFormat="1" ht="13.5" customHeight="1" x14ac:dyDescent="0.25">
      <c r="A59" s="75"/>
      <c r="F59" s="75" t="s">
        <v>308</v>
      </c>
      <c r="G59" s="75"/>
      <c r="H59" s="75"/>
      <c r="I59" s="75"/>
      <c r="J59" s="75"/>
      <c r="K59" s="75"/>
      <c r="L59" s="75"/>
    </row>
    <row r="60" spans="1:12" s="84" customFormat="1" ht="13.5" customHeight="1" x14ac:dyDescent="0.25">
      <c r="A60" s="75"/>
      <c r="F60" s="75" t="s">
        <v>309</v>
      </c>
      <c r="G60" s="75"/>
      <c r="H60" s="75"/>
      <c r="I60" s="75"/>
      <c r="J60" s="75"/>
      <c r="K60" s="75"/>
      <c r="L60" s="75"/>
    </row>
    <row r="61" spans="1:12" s="84" customFormat="1" ht="13.5" customHeight="1" x14ac:dyDescent="0.25">
      <c r="A61" s="75"/>
      <c r="F61" s="75" t="s">
        <v>310</v>
      </c>
      <c r="G61" s="75"/>
      <c r="H61" s="75"/>
      <c r="I61" s="75"/>
      <c r="J61" s="75"/>
      <c r="K61" s="75"/>
      <c r="L61" s="75"/>
    </row>
    <row r="62" spans="1:12" s="84" customFormat="1" ht="13.5" customHeight="1" x14ac:dyDescent="0.25">
      <c r="A62" s="75"/>
      <c r="F62" s="75" t="s">
        <v>311</v>
      </c>
      <c r="G62" s="75"/>
      <c r="H62" s="75"/>
      <c r="I62" s="75"/>
      <c r="J62" s="75"/>
      <c r="K62" s="75"/>
      <c r="L62" s="75"/>
    </row>
    <row r="63" spans="1:12" s="84" customFormat="1" ht="13.5" customHeight="1" x14ac:dyDescent="0.25">
      <c r="A63" s="75"/>
      <c r="F63" s="75" t="s">
        <v>312</v>
      </c>
      <c r="G63" s="75"/>
      <c r="H63" s="75"/>
      <c r="I63" s="75"/>
      <c r="J63" s="75"/>
      <c r="K63" s="75"/>
      <c r="L63" s="75"/>
    </row>
    <row r="64" spans="1:12" s="84" customFormat="1" ht="13.5" customHeight="1" x14ac:dyDescent="0.25">
      <c r="A64" s="75"/>
      <c r="F64" s="75" t="s">
        <v>313</v>
      </c>
      <c r="G64" s="75"/>
      <c r="H64" s="75"/>
      <c r="I64" s="75"/>
      <c r="J64" s="75"/>
      <c r="K64" s="75"/>
      <c r="L64" s="75"/>
    </row>
    <row r="65" spans="1:14" s="84" customFormat="1" ht="13.5" customHeight="1" x14ac:dyDescent="0.25">
      <c r="A65" s="75"/>
      <c r="F65" s="75" t="s">
        <v>314</v>
      </c>
      <c r="G65" s="75"/>
      <c r="H65" s="75"/>
      <c r="I65" s="75"/>
      <c r="J65" s="75"/>
      <c r="K65" s="75"/>
      <c r="L65" s="75"/>
    </row>
    <row r="66" spans="1:14" s="84" customFormat="1" ht="13.5" customHeight="1" x14ac:dyDescent="0.25">
      <c r="A66" s="75"/>
      <c r="F66" s="75" t="s">
        <v>315</v>
      </c>
      <c r="G66" s="75"/>
      <c r="H66" s="75"/>
      <c r="I66" s="75"/>
      <c r="J66" s="75"/>
      <c r="K66" s="75"/>
      <c r="L66" s="75"/>
    </row>
    <row r="67" spans="1:14" s="84" customFormat="1" ht="13.5" customHeight="1" x14ac:dyDescent="0.25">
      <c r="A67" s="75"/>
      <c r="F67" s="75" t="s">
        <v>316</v>
      </c>
      <c r="G67" s="75"/>
      <c r="H67" s="75"/>
      <c r="I67" s="75"/>
      <c r="J67" s="75"/>
      <c r="K67" s="75"/>
      <c r="L67" s="75"/>
    </row>
    <row r="68" spans="1:14" s="84" customFormat="1" ht="13.5" customHeight="1" x14ac:dyDescent="0.25">
      <c r="A68" s="75"/>
      <c r="F68" s="75" t="s">
        <v>113</v>
      </c>
      <c r="G68" s="75"/>
      <c r="H68" s="75"/>
      <c r="I68" s="75"/>
      <c r="J68" s="75"/>
      <c r="K68" s="75"/>
      <c r="L68" s="75"/>
    </row>
    <row r="69" spans="1:14" s="84" customFormat="1" ht="13.5" customHeight="1" x14ac:dyDescent="0.25">
      <c r="A69" s="75"/>
      <c r="E69" s="75"/>
      <c r="M69" s="77"/>
      <c r="N69" s="77"/>
    </row>
    <row r="70" spans="1:14" s="84" customFormat="1" ht="13.5" customHeight="1" x14ac:dyDescent="0.25">
      <c r="A70" s="75"/>
      <c r="E70" s="75"/>
      <c r="F70" s="75"/>
      <c r="G70" s="75"/>
      <c r="H70" s="75"/>
      <c r="I70" s="75"/>
      <c r="J70" s="75"/>
      <c r="K70" s="75"/>
      <c r="L70" s="75"/>
      <c r="M70" s="77"/>
      <c r="N70" s="77"/>
    </row>
    <row r="71" spans="1:14" s="84" customFormat="1" ht="13.5" customHeight="1" x14ac:dyDescent="0.25">
      <c r="A71" s="75"/>
      <c r="E71" s="75"/>
      <c r="F71" s="75"/>
      <c r="G71" s="75"/>
      <c r="H71" s="75"/>
      <c r="I71" s="75"/>
      <c r="J71" s="75"/>
      <c r="K71" s="75"/>
      <c r="L71" s="75"/>
      <c r="M71" s="77"/>
      <c r="N71" s="77"/>
    </row>
    <row r="72" spans="1:14" s="84" customFormat="1" ht="13.5" customHeight="1" x14ac:dyDescent="0.25">
      <c r="A72" s="75"/>
      <c r="E72" s="75"/>
      <c r="F72" s="75"/>
      <c r="G72" s="75"/>
      <c r="H72" s="75"/>
      <c r="I72" s="75"/>
      <c r="J72" s="75"/>
      <c r="K72" s="75"/>
      <c r="L72" s="75"/>
      <c r="M72" s="77"/>
      <c r="N72" s="77"/>
    </row>
    <row r="73" spans="1:14" s="84" customFormat="1" ht="13.5" customHeight="1" x14ac:dyDescent="0.25">
      <c r="A73" s="75"/>
    </row>
    <row r="74" spans="1:14" s="84" customFormat="1" ht="13.5" customHeight="1" x14ac:dyDescent="0.25">
      <c r="A74" s="75"/>
    </row>
    <row r="75" spans="1:14" s="84" customFormat="1" ht="13.5" customHeight="1" x14ac:dyDescent="0.25">
      <c r="A75" s="75"/>
    </row>
    <row r="76" spans="1:14" s="84" customFormat="1" ht="13.5" customHeight="1" x14ac:dyDescent="0.25">
      <c r="A76" s="75"/>
    </row>
    <row r="77" spans="1:14" s="84" customFormat="1" ht="13.5" customHeight="1" x14ac:dyDescent="0.25">
      <c r="A77" s="75"/>
    </row>
    <row r="78" spans="1:14" s="84" customFormat="1" ht="13.5" customHeight="1" x14ac:dyDescent="0.25">
      <c r="A78" s="75"/>
    </row>
    <row r="79" spans="1:14" s="84" customFormat="1" ht="13.5" customHeight="1" x14ac:dyDescent="0.25">
      <c r="A79" s="75"/>
    </row>
    <row r="80" spans="1:14" s="84" customFormat="1" ht="13.5" customHeight="1" x14ac:dyDescent="0.25">
      <c r="A80" s="75"/>
    </row>
    <row r="81" spans="1:1" s="84" customFormat="1" ht="13.5" customHeight="1" x14ac:dyDescent="0.25">
      <c r="A81" s="75"/>
    </row>
    <row r="82" spans="1:1" s="84" customFormat="1" ht="13.5" customHeight="1" x14ac:dyDescent="0.25">
      <c r="A82" s="75"/>
    </row>
    <row r="83" spans="1:1" s="84" customFormat="1" ht="13.5" customHeight="1" x14ac:dyDescent="0.25">
      <c r="A83" s="75"/>
    </row>
    <row r="84" spans="1:1" s="84" customFormat="1" ht="13.5" customHeight="1" x14ac:dyDescent="0.25">
      <c r="A84" s="75"/>
    </row>
    <row r="85" spans="1:1" s="84" customFormat="1" ht="13.5" customHeight="1" x14ac:dyDescent="0.25">
      <c r="A85" s="75"/>
    </row>
    <row r="86" spans="1:1" s="84" customFormat="1" ht="13.5" customHeight="1" x14ac:dyDescent="0.25">
      <c r="A86" s="75"/>
    </row>
    <row r="87" spans="1:1" s="84" customFormat="1" ht="13.5" customHeight="1" x14ac:dyDescent="0.25">
      <c r="A87" s="75"/>
    </row>
    <row r="88" spans="1:1" s="84" customFormat="1" ht="13.5" customHeight="1" x14ac:dyDescent="0.25">
      <c r="A88" s="75"/>
    </row>
    <row r="89" spans="1:1" s="84" customFormat="1" ht="13.5" customHeight="1" x14ac:dyDescent="0.25">
      <c r="A89" s="75"/>
    </row>
    <row r="90" spans="1:1" s="84" customFormat="1" ht="13.5" customHeight="1" x14ac:dyDescent="0.25">
      <c r="A90" s="75"/>
    </row>
    <row r="91" spans="1:1" s="84" customFormat="1" ht="13.5" customHeight="1" x14ac:dyDescent="0.25">
      <c r="A91" s="75"/>
    </row>
    <row r="92" spans="1:1" s="84" customFormat="1" ht="13.5" customHeight="1" x14ac:dyDescent="0.25">
      <c r="A92" s="75"/>
    </row>
    <row r="93" spans="1:1" s="84" customFormat="1" ht="13.5" customHeight="1" x14ac:dyDescent="0.25">
      <c r="A93" s="75"/>
    </row>
    <row r="94" spans="1:1" s="84" customFormat="1" ht="13.5" customHeight="1" x14ac:dyDescent="0.25">
      <c r="A94" s="75"/>
    </row>
    <row r="95" spans="1:1" s="84" customFormat="1" ht="13.5" customHeight="1" x14ac:dyDescent="0.25">
      <c r="A95" s="75"/>
    </row>
    <row r="96" spans="1:1" s="84" customFormat="1" ht="13.5" customHeight="1" x14ac:dyDescent="0.25">
      <c r="A96" s="75"/>
    </row>
    <row r="97" spans="1:1" s="84" customFormat="1" ht="13.5" customHeight="1" x14ac:dyDescent="0.25">
      <c r="A97" s="75"/>
    </row>
    <row r="98" spans="1:1" s="84" customFormat="1" ht="13.5" customHeight="1" x14ac:dyDescent="0.25">
      <c r="A98" s="75"/>
    </row>
    <row r="99" spans="1:1" s="84" customFormat="1" ht="13.5" customHeight="1" x14ac:dyDescent="0.25">
      <c r="A99" s="75"/>
    </row>
    <row r="100" spans="1:1" s="84" customFormat="1" ht="13.5" customHeight="1" x14ac:dyDescent="0.25">
      <c r="A100" s="75"/>
    </row>
    <row r="101" spans="1:1" s="84" customFormat="1" ht="13.5" customHeight="1" x14ac:dyDescent="0.25">
      <c r="A101" s="75"/>
    </row>
    <row r="102" spans="1:1" s="84" customFormat="1" ht="13.5" customHeight="1" x14ac:dyDescent="0.25">
      <c r="A102" s="75"/>
    </row>
    <row r="103" spans="1:1" s="84" customFormat="1" ht="13.5" customHeight="1" x14ac:dyDescent="0.25">
      <c r="A103" s="75"/>
    </row>
    <row r="104" spans="1:1" s="84" customFormat="1" ht="13.5" customHeight="1" x14ac:dyDescent="0.25">
      <c r="A104" s="75"/>
    </row>
    <row r="105" spans="1:1" s="84" customFormat="1" ht="13.5" customHeight="1" x14ac:dyDescent="0.25">
      <c r="A105" s="75"/>
    </row>
    <row r="106" spans="1:1" s="84" customFormat="1" ht="13.5" customHeight="1" x14ac:dyDescent="0.25">
      <c r="A106" s="75"/>
    </row>
    <row r="107" spans="1:1" s="84" customFormat="1" ht="13.5" customHeight="1" x14ac:dyDescent="0.25">
      <c r="A107" s="75"/>
    </row>
    <row r="108" spans="1:1" s="84" customFormat="1" ht="13.5" customHeight="1" x14ac:dyDescent="0.25">
      <c r="A108" s="75"/>
    </row>
    <row r="109" spans="1:1" s="84" customFormat="1" ht="13.5" customHeight="1" x14ac:dyDescent="0.25">
      <c r="A109" s="75"/>
    </row>
    <row r="110" spans="1:1" s="84" customFormat="1" ht="13.5" customHeight="1" x14ac:dyDescent="0.25">
      <c r="A110" s="75"/>
    </row>
    <row r="111" spans="1:1" s="84" customFormat="1" ht="13.5" customHeight="1" x14ac:dyDescent="0.25">
      <c r="A111" s="75"/>
    </row>
    <row r="112" spans="1:1" s="84" customFormat="1" ht="13.5" customHeight="1" x14ac:dyDescent="0.25">
      <c r="A112" s="75"/>
    </row>
    <row r="113" spans="1:16" s="84" customFormat="1" ht="13.5" customHeight="1" x14ac:dyDescent="0.25">
      <c r="A113" s="75"/>
    </row>
    <row r="114" spans="1:16" s="84" customFormat="1" ht="13.5" customHeight="1" x14ac:dyDescent="0.25">
      <c r="A114" s="75"/>
    </row>
    <row r="115" spans="1:16" s="84" customFormat="1" ht="13.5" customHeight="1" x14ac:dyDescent="0.25">
      <c r="A115" s="75"/>
    </row>
    <row r="116" spans="1:16" s="84" customFormat="1" ht="13.5" customHeight="1" x14ac:dyDescent="0.25">
      <c r="A116" s="75"/>
    </row>
    <row r="117" spans="1:16" s="84" customFormat="1" x14ac:dyDescent="0.25">
      <c r="A117" s="75"/>
    </row>
    <row r="118" spans="1:16" s="84" customFormat="1" x14ac:dyDescent="0.25">
      <c r="A118" s="75"/>
    </row>
    <row r="119" spans="1:16" s="84" customFormat="1" x14ac:dyDescent="0.25">
      <c r="A119" s="75"/>
    </row>
    <row r="120" spans="1:16" s="84" customFormat="1" x14ac:dyDescent="0.25">
      <c r="A120" s="75"/>
    </row>
    <row r="121" spans="1:16" s="84" customFormat="1" x14ac:dyDescent="0.25">
      <c r="A121" s="75"/>
      <c r="P121" s="80"/>
    </row>
    <row r="122" spans="1:16" x14ac:dyDescent="0.25">
      <c r="B122" s="84"/>
    </row>
  </sheetData>
  <sortState xmlns:xlrd2="http://schemas.microsoft.com/office/spreadsheetml/2017/richdata2" ref="K5:K18">
    <sortCondition ref="K5"/>
  </sortState>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Example</vt:lpstr>
      <vt:lpstr>Template</vt:lpstr>
      <vt:lpstr>Roll down menus</vt:lpstr>
    </vt:vector>
  </TitlesOfParts>
  <Company>AT-IPIC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OnePager</dc:title>
  <dc:subject>OnePager</dc:subject>
  <dc:creator>adrianclements@arcor.de</dc:creator>
  <cp:lastModifiedBy>Adrian Clements</cp:lastModifiedBy>
  <cp:lastPrinted>2015-09-09T14:51:34Z</cp:lastPrinted>
  <dcterms:created xsi:type="dcterms:W3CDTF">2015-06-06T04:44:06Z</dcterms:created>
  <dcterms:modified xsi:type="dcterms:W3CDTF">2020-09-24T07:43:42Z</dcterms:modified>
  <cp:category>Claims</cp:category>
</cp:coreProperties>
</file>